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<sst xmlns="http://schemas.openxmlformats.org/spreadsheetml/2006/main" count="522" uniqueCount="160">
  <si>
    <t>Výsledková listina</t>
  </si>
  <si>
    <t>MIČR 2011 Labe - Mlékojedy</t>
  </si>
  <si>
    <t>Sponzor: MIVARDI</t>
  </si>
  <si>
    <t>Druh závodu: LRU Feeder</t>
  </si>
  <si>
    <t>Hl. rozhodčí: Radana Srbová</t>
  </si>
  <si>
    <t>Datum: 16.-17.7.2011</t>
  </si>
  <si>
    <t>Garant: Jiří Ouředníček</t>
  </si>
  <si>
    <t>Los</t>
  </si>
  <si>
    <t>Závodník</t>
  </si>
  <si>
    <t>1. Závod</t>
  </si>
  <si>
    <t>2. Závod</t>
  </si>
  <si>
    <t>Celkem</t>
  </si>
  <si>
    <t>Sektor</t>
  </si>
  <si>
    <t>CIPS</t>
  </si>
  <si>
    <t>Poř</t>
  </si>
  <si>
    <t>Body</t>
  </si>
  <si>
    <t>Příjmení jméno</t>
  </si>
  <si>
    <t>ID</t>
  </si>
  <si>
    <t xml:space="preserve">MO </t>
  </si>
  <si>
    <t>kontakt</t>
  </si>
  <si>
    <t>Reg.</t>
  </si>
  <si>
    <t>sk</t>
  </si>
  <si>
    <t>čís</t>
  </si>
  <si>
    <t>Konopásek Josef</t>
  </si>
  <si>
    <t>M</t>
  </si>
  <si>
    <t>A</t>
  </si>
  <si>
    <t>F</t>
  </si>
  <si>
    <t>Konopásek Ladislav</t>
  </si>
  <si>
    <t>B</t>
  </si>
  <si>
    <t>Štěpnička Radek</t>
  </si>
  <si>
    <t>MO Český Šternberk</t>
  </si>
  <si>
    <t>D</t>
  </si>
  <si>
    <t>C</t>
  </si>
  <si>
    <t>Kříž Petr</t>
  </si>
  <si>
    <t>Hrabal Vladimír</t>
  </si>
  <si>
    <t>E</t>
  </si>
  <si>
    <t>Chalupa Ladislav</t>
  </si>
  <si>
    <t>Kučera Marcel</t>
  </si>
  <si>
    <t>Tychler Milan</t>
  </si>
  <si>
    <t>Kuneš Luboš</t>
  </si>
  <si>
    <t>Smola Pavel</t>
  </si>
  <si>
    <t>Hahn Petr</t>
  </si>
  <si>
    <t>Praha 8 - Kobylisy</t>
  </si>
  <si>
    <t>Vaněk Michal</t>
  </si>
  <si>
    <t>Štěpnička Milan ml.</t>
  </si>
  <si>
    <t>Srb Roman</t>
  </si>
  <si>
    <t>Sigmund David</t>
  </si>
  <si>
    <t>Prepsl Jan</t>
  </si>
  <si>
    <t>Kameník Jaroslav</t>
  </si>
  <si>
    <t>Mladá Boleslav</t>
  </si>
  <si>
    <t>Seidl Jan</t>
  </si>
  <si>
    <t xml:space="preserve">Černý  Radek </t>
  </si>
  <si>
    <t>Popadinec Richard</t>
  </si>
  <si>
    <t>Bartoň Roman</t>
  </si>
  <si>
    <t>Chovanec Jiří</t>
  </si>
  <si>
    <t>Kasl Luboš</t>
  </si>
  <si>
    <t>Šurgota Juraj</t>
  </si>
  <si>
    <t>Krýsl Pavel</t>
  </si>
  <si>
    <t>Schwach Petr</t>
  </si>
  <si>
    <t>Ungureanu Toma</t>
  </si>
  <si>
    <t>Peřina Josef</t>
  </si>
  <si>
    <t>Staněk Karel</t>
  </si>
  <si>
    <t>Kabourek Václav</t>
  </si>
  <si>
    <t>Podlaha Jaroslav</t>
  </si>
  <si>
    <t>Ševčík Ladislav</t>
  </si>
  <si>
    <t>Staněk Kája</t>
  </si>
  <si>
    <t>Bromovský Petr</t>
  </si>
  <si>
    <t>Novák Jan</t>
  </si>
  <si>
    <t>Ohera Tomáš</t>
  </si>
  <si>
    <t>Hanousek Václav</t>
  </si>
  <si>
    <t>Hlína Václav</t>
  </si>
  <si>
    <t>Havlíček Petr</t>
  </si>
  <si>
    <t>Řehoř Michal</t>
  </si>
  <si>
    <t>Douša Jan</t>
  </si>
  <si>
    <t>Pavelka Viktor</t>
  </si>
  <si>
    <t>Srnka  Stanislav</t>
  </si>
  <si>
    <t>Dušánek Bohuslav</t>
  </si>
  <si>
    <t>Šajerman Vladimír</t>
  </si>
  <si>
    <t>Nerad Rostislav</t>
  </si>
  <si>
    <t>Konopásek Jaroslav</t>
  </si>
  <si>
    <t>Skála Petr</t>
  </si>
  <si>
    <t>Dohnal Jozef</t>
  </si>
  <si>
    <t>Štěpnička Martin</t>
  </si>
  <si>
    <t>J</t>
  </si>
  <si>
    <t>Sičák Pavel</t>
  </si>
  <si>
    <t>Křenek Radek</t>
  </si>
  <si>
    <t>Vodňany</t>
  </si>
  <si>
    <t>Ouředníček Jiří</t>
  </si>
  <si>
    <t>Bruckner Martin</t>
  </si>
  <si>
    <t>Kuchař Petr</t>
  </si>
  <si>
    <t>Velebný Pavel</t>
  </si>
  <si>
    <t>Matas Miroslav</t>
  </si>
  <si>
    <t>Kabát Petr</t>
  </si>
  <si>
    <t>Hladík Roman</t>
  </si>
  <si>
    <t>Miler Tomáš</t>
  </si>
  <si>
    <t>Nocar Pavel</t>
  </si>
  <si>
    <t>Hájek Ondřej</t>
  </si>
  <si>
    <t>Funda Petr</t>
  </si>
  <si>
    <t>Pelíšek František</t>
  </si>
  <si>
    <t>Vymazal Petr</t>
  </si>
  <si>
    <t>Dušánek Tomáš</t>
  </si>
  <si>
    <t>Baranka Vladimír</t>
  </si>
  <si>
    <t>Pichl Vladislav</t>
  </si>
  <si>
    <t>Koubek František</t>
  </si>
  <si>
    <t>Kunst Antonín</t>
  </si>
  <si>
    <t>Jaroměřice n.Rokytnou</t>
  </si>
  <si>
    <t>Chudomel Radek</t>
  </si>
  <si>
    <t>Tóth Petr</t>
  </si>
  <si>
    <t>Müller Radek</t>
  </si>
  <si>
    <t>Beránek Oldřich</t>
  </si>
  <si>
    <t>Vitásek Jiří</t>
  </si>
  <si>
    <t>Novák Zdeněk</t>
  </si>
  <si>
    <t>Stejskal Mirek</t>
  </si>
  <si>
    <t>Podlaha Adam</t>
  </si>
  <si>
    <t>Roth Zdeněk</t>
  </si>
  <si>
    <t>Kodad Daniel</t>
  </si>
  <si>
    <t>Vlasáková Markéta</t>
  </si>
  <si>
    <t>Ž</t>
  </si>
  <si>
    <t>Staněk Karel– děda</t>
  </si>
  <si>
    <t>Ševčík Josef</t>
  </si>
  <si>
    <t>Šedivý Martin</t>
  </si>
  <si>
    <t>Bechyňská Kateřina</t>
  </si>
  <si>
    <t>Černý Jiří</t>
  </si>
  <si>
    <t>Vodička Milan</t>
  </si>
  <si>
    <t>n</t>
  </si>
  <si>
    <t xml:space="preserve"> </t>
  </si>
  <si>
    <t/>
  </si>
  <si>
    <t xml:space="preserve">Podpis pořadatele </t>
  </si>
  <si>
    <t>Podpis garanta</t>
  </si>
  <si>
    <t>Podpis hl. rozhodčího</t>
  </si>
  <si>
    <t>Základní popis závodů</t>
  </si>
  <si>
    <t xml:space="preserve">Místo konání: </t>
  </si>
  <si>
    <t>Druh závodu:</t>
  </si>
  <si>
    <t>LRU Feeder</t>
  </si>
  <si>
    <t>Datum konání:</t>
  </si>
  <si>
    <t>16.-17.7.2011</t>
  </si>
  <si>
    <t>Sponzor:</t>
  </si>
  <si>
    <t>MIVARDI</t>
  </si>
  <si>
    <t>Hl. rozhodčí:</t>
  </si>
  <si>
    <t>Radana Srbová</t>
  </si>
  <si>
    <t>Sektory</t>
  </si>
  <si>
    <t>Index</t>
  </si>
  <si>
    <t>Počet míst</t>
  </si>
  <si>
    <t>Popis úseků</t>
  </si>
  <si>
    <t>1 závod</t>
  </si>
  <si>
    <t>2 závod</t>
  </si>
  <si>
    <t>CELKEM</t>
  </si>
  <si>
    <t>1.záv.</t>
  </si>
  <si>
    <t>2.záv.</t>
  </si>
  <si>
    <t>naloveno</t>
  </si>
  <si>
    <t>prům. na závodníka</t>
  </si>
  <si>
    <t>Naloveno</t>
  </si>
  <si>
    <t>prům na závdníka</t>
  </si>
  <si>
    <t>Suma</t>
  </si>
  <si>
    <t>Maximálně naloveno</t>
  </si>
  <si>
    <t>Počet mužů (M)</t>
  </si>
  <si>
    <t>Počet juniorů (J,JŽ)</t>
  </si>
  <si>
    <t>Počet kadetů (K,KŽ)</t>
  </si>
  <si>
    <t>Počet žen (Ž,KŽ,JŽ)</t>
  </si>
  <si>
    <t>Počet hendikepovaných (H)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</si>
</sst>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0"/>
    </font>
    <font>
      <b/>
      <i/>
      <sz val="10"/>
      <name val="Arial CE"/>
      <family val="0"/>
    </font>
    <font>
      <b/>
      <i/>
      <u val="single"/>
      <sz val="12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E"/>
      <family val="2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3" fillId="0" borderId="10" xfId="46" applyFont="1" applyFill="1" applyBorder="1" applyAlignment="1" applyProtection="1">
      <alignment horizontal="center" vertical="center"/>
      <protection hidden="1" locked="0"/>
    </xf>
    <xf numFmtId="0" fontId="3" fillId="0" borderId="11" xfId="46" applyFont="1" applyFill="1" applyBorder="1" applyAlignment="1" applyProtection="1">
      <alignment horizontal="right" vertical="center"/>
      <protection hidden="1"/>
    </xf>
    <xf numFmtId="0" fontId="3" fillId="0" borderId="12" xfId="46" applyFont="1" applyFill="1" applyBorder="1" applyAlignment="1" applyProtection="1">
      <alignment horizontal="center" vertical="center"/>
      <protection hidden="1"/>
    </xf>
    <xf numFmtId="0" fontId="3" fillId="0" borderId="11" xfId="46" applyFont="1" applyFill="1" applyBorder="1" applyAlignment="1" applyProtection="1">
      <alignment horizontal="center" vertical="center"/>
      <protection hidden="1" locked="0"/>
    </xf>
    <xf numFmtId="0" fontId="3" fillId="0" borderId="12" xfId="46" applyFont="1" applyFill="1" applyBorder="1" applyAlignment="1" applyProtection="1">
      <alignment horizontal="right" vertical="center"/>
      <protection hidden="1"/>
    </xf>
    <xf numFmtId="0" fontId="3" fillId="0" borderId="13" xfId="46" applyFont="1" applyFill="1" applyBorder="1" applyAlignment="1" applyProtection="1">
      <alignment horizontal="center" vertical="center"/>
      <protection hidden="1"/>
    </xf>
    <xf numFmtId="0" fontId="3" fillId="0" borderId="10" xfId="46" applyFont="1" applyFill="1" applyBorder="1" applyAlignment="1" applyProtection="1">
      <alignment horizontal="right" vertical="center"/>
      <protection hidden="1"/>
    </xf>
    <xf numFmtId="0" fontId="3" fillId="0" borderId="14" xfId="46" applyFont="1" applyFill="1" applyBorder="1" applyAlignment="1" applyProtection="1">
      <alignment horizontal="center" vertical="center"/>
      <protection hidden="1"/>
    </xf>
    <xf numFmtId="0" fontId="2" fillId="0" borderId="0" xfId="46" applyFont="1" applyFill="1" applyProtection="1">
      <alignment/>
      <protection hidden="1"/>
    </xf>
    <xf numFmtId="0" fontId="2" fillId="0" borderId="0" xfId="46" applyFont="1" applyFill="1" applyAlignment="1" applyProtection="1">
      <alignment horizontal="left"/>
      <protection hidden="1"/>
    </xf>
    <xf numFmtId="0" fontId="2" fillId="0" borderId="0" xfId="46" applyFont="1" applyFill="1" applyAlignment="1" applyProtection="1">
      <alignment horizontal="center"/>
      <protection hidden="1"/>
    </xf>
    <xf numFmtId="0" fontId="7" fillId="0" borderId="0" xfId="46" applyFont="1" applyFill="1" applyAlignment="1" applyProtection="1">
      <alignment horizontal="left"/>
      <protection hidden="1"/>
    </xf>
    <xf numFmtId="0" fontId="2" fillId="0" borderId="0" xfId="46" applyFont="1" applyFill="1" applyAlignment="1" applyProtection="1">
      <alignment horizontal="right"/>
      <protection hidden="1"/>
    </xf>
    <xf numFmtId="0" fontId="3" fillId="0" borderId="15" xfId="46" applyFont="1" applyFill="1" applyBorder="1" applyAlignment="1" applyProtection="1">
      <alignment horizontal="center" vertical="center"/>
      <protection hidden="1"/>
    </xf>
    <xf numFmtId="0" fontId="2" fillId="0" borderId="0" xfId="46" applyFill="1" applyAlignment="1" applyProtection="1">
      <alignment horizontal="left"/>
      <protection hidden="1"/>
    </xf>
    <xf numFmtId="0" fontId="3" fillId="0" borderId="16" xfId="46" applyFont="1" applyFill="1" applyBorder="1" applyAlignment="1" applyProtection="1">
      <alignment horizontal="center" vertical="center"/>
      <protection hidden="1"/>
    </xf>
    <xf numFmtId="0" fontId="3" fillId="0" borderId="17" xfId="46" applyFont="1" applyFill="1" applyBorder="1" applyAlignment="1" applyProtection="1">
      <alignment horizontal="center" vertical="center"/>
      <protection hidden="1"/>
    </xf>
    <xf numFmtId="0" fontId="3" fillId="0" borderId="18" xfId="46" applyFont="1" applyFill="1" applyBorder="1" applyAlignment="1" applyProtection="1">
      <alignment horizontal="center" vertical="center"/>
      <protection hidden="1"/>
    </xf>
    <xf numFmtId="0" fontId="3" fillId="0" borderId="19" xfId="46" applyFont="1" applyFill="1" applyBorder="1" applyAlignment="1" applyProtection="1">
      <alignment horizontal="center" vertical="center"/>
      <protection hidden="1"/>
    </xf>
    <xf numFmtId="0" fontId="3" fillId="0" borderId="20" xfId="46" applyFont="1" applyFill="1" applyBorder="1" applyAlignment="1" applyProtection="1">
      <alignment horizontal="right" vertical="center"/>
      <protection hidden="1"/>
    </xf>
    <xf numFmtId="0" fontId="4" fillId="0" borderId="21" xfId="46" applyFont="1" applyFill="1" applyBorder="1" applyAlignment="1" applyProtection="1">
      <alignment horizontal="center" vertical="center"/>
      <protection hidden="1" locked="0"/>
    </xf>
    <xf numFmtId="0" fontId="3" fillId="0" borderId="15" xfId="46" applyFont="1" applyFill="1" applyBorder="1" applyAlignment="1" applyProtection="1">
      <alignment horizontal="center" vertical="center"/>
      <protection hidden="1" locked="0"/>
    </xf>
    <xf numFmtId="0" fontId="3" fillId="0" borderId="18" xfId="46" applyFont="1" applyFill="1" applyBorder="1" applyAlignment="1" applyProtection="1">
      <alignment horizontal="center" vertical="center"/>
      <protection hidden="1" locked="0"/>
    </xf>
    <xf numFmtId="0" fontId="3" fillId="0" borderId="22" xfId="46" applyFont="1" applyFill="1" applyBorder="1" applyAlignment="1" applyProtection="1">
      <alignment horizontal="right" vertical="center"/>
      <protection hidden="1"/>
    </xf>
    <xf numFmtId="0" fontId="3" fillId="0" borderId="23" xfId="46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Border="1" applyAlignment="1" applyProtection="1">
      <alignment horizontal="center" vertical="center"/>
      <protection hidden="1"/>
    </xf>
    <xf numFmtId="0" fontId="3" fillId="0" borderId="0" xfId="46" applyFont="1" applyFill="1" applyBorder="1" applyAlignment="1" applyProtection="1">
      <alignment horizontal="right" vertical="center"/>
      <protection hidden="1"/>
    </xf>
    <xf numFmtId="0" fontId="3" fillId="0" borderId="24" xfId="46" applyFont="1" applyFill="1" applyBorder="1" applyAlignment="1" applyProtection="1">
      <alignment vertical="center"/>
      <protection hidden="1"/>
    </xf>
    <xf numFmtId="0" fontId="9" fillId="33" borderId="12" xfId="46" applyFont="1" applyFill="1" applyBorder="1" applyAlignment="1">
      <alignment horizontal="left"/>
      <protection/>
    </xf>
    <xf numFmtId="0" fontId="10" fillId="33" borderId="12" xfId="46" applyFont="1" applyFill="1" applyBorder="1" applyAlignment="1">
      <alignment horizontal="left"/>
      <protection/>
    </xf>
    <xf numFmtId="0" fontId="3" fillId="33" borderId="10" xfId="46" applyFont="1" applyFill="1" applyBorder="1" applyAlignment="1" applyProtection="1">
      <alignment horizontal="center" vertical="center"/>
      <protection hidden="1" locked="0"/>
    </xf>
    <xf numFmtId="0" fontId="2" fillId="33" borderId="12" xfId="46" applyFill="1" applyBorder="1" applyAlignment="1" applyProtection="1">
      <alignment horizontal="center" vertical="center"/>
      <protection hidden="1" locked="0"/>
    </xf>
    <xf numFmtId="0" fontId="3" fillId="33" borderId="19" xfId="46" applyFont="1" applyFill="1" applyBorder="1" applyAlignment="1" applyProtection="1">
      <alignment horizontal="left" vertical="center"/>
      <protection hidden="1" locked="0"/>
    </xf>
    <xf numFmtId="0" fontId="3" fillId="33" borderId="25" xfId="46" applyFont="1" applyFill="1" applyBorder="1" applyAlignment="1" applyProtection="1">
      <alignment horizontal="left" vertical="center"/>
      <protection hidden="1" locked="0"/>
    </xf>
    <xf numFmtId="0" fontId="3" fillId="33" borderId="25" xfId="46" applyFont="1" applyFill="1" applyBorder="1" applyAlignment="1" applyProtection="1">
      <alignment vertical="center"/>
      <protection hidden="1" locked="0"/>
    </xf>
    <xf numFmtId="0" fontId="3" fillId="33" borderId="11" xfId="46" applyFont="1" applyFill="1" applyBorder="1" applyAlignment="1" applyProtection="1">
      <alignment horizontal="center" vertical="center"/>
      <protection hidden="1" locked="0"/>
    </xf>
    <xf numFmtId="0" fontId="3" fillId="33" borderId="11" xfId="46" applyFont="1" applyFill="1" applyBorder="1" applyAlignment="1" applyProtection="1">
      <alignment horizontal="right" vertical="center"/>
      <protection hidden="1"/>
    </xf>
    <xf numFmtId="0" fontId="3" fillId="33" borderId="13" xfId="46" applyFont="1" applyFill="1" applyBorder="1" applyAlignment="1" applyProtection="1">
      <alignment horizontal="left" vertical="center"/>
      <protection hidden="1" locked="0"/>
    </xf>
    <xf numFmtId="0" fontId="3" fillId="33" borderId="26" xfId="46" applyFont="1" applyFill="1" applyBorder="1" applyAlignment="1" applyProtection="1">
      <alignment horizontal="left" vertical="center"/>
      <protection hidden="1" locked="0"/>
    </xf>
    <xf numFmtId="0" fontId="3" fillId="33" borderId="26" xfId="46" applyFont="1" applyFill="1" applyBorder="1" applyAlignment="1" applyProtection="1">
      <alignment vertical="center"/>
      <protection hidden="1" locked="0"/>
    </xf>
    <xf numFmtId="0" fontId="3" fillId="33" borderId="27" xfId="46" applyFont="1" applyFill="1" applyBorder="1" applyAlignment="1" applyProtection="1">
      <alignment horizontal="center" vertical="center"/>
      <protection hidden="1" locked="0"/>
    </xf>
    <xf numFmtId="0" fontId="3" fillId="33" borderId="12" xfId="46" applyFont="1" applyFill="1" applyBorder="1" applyAlignment="1" applyProtection="1">
      <alignment horizontal="center" vertical="center"/>
      <protection hidden="1" locked="0"/>
    </xf>
    <xf numFmtId="0" fontId="2" fillId="33" borderId="13" xfId="46" applyFont="1" applyFill="1" applyBorder="1" applyAlignment="1" applyProtection="1">
      <alignment horizontal="left" vertical="center"/>
      <protection hidden="1" locked="0"/>
    </xf>
    <xf numFmtId="0" fontId="2" fillId="33" borderId="26" xfId="46" applyFont="1" applyFill="1" applyBorder="1" applyAlignment="1" applyProtection="1">
      <alignment horizontal="left" vertical="center"/>
      <protection hidden="1" locked="0"/>
    </xf>
    <xf numFmtId="0" fontId="2" fillId="33" borderId="25" xfId="46" applyFont="1" applyFill="1" applyBorder="1" applyAlignment="1" applyProtection="1">
      <alignment horizontal="left" vertical="center"/>
      <protection hidden="1" locked="0"/>
    </xf>
    <xf numFmtId="0" fontId="2" fillId="33" borderId="19" xfId="46" applyFont="1" applyFill="1" applyBorder="1" applyAlignment="1" applyProtection="1">
      <alignment horizontal="left" vertical="center"/>
      <protection hidden="1" locked="0"/>
    </xf>
    <xf numFmtId="0" fontId="2" fillId="33" borderId="12" xfId="46" applyFill="1" applyBorder="1">
      <alignment/>
      <protection/>
    </xf>
    <xf numFmtId="0" fontId="3" fillId="33" borderId="12" xfId="46" applyFont="1" applyFill="1" applyBorder="1" applyAlignment="1" applyProtection="1">
      <alignment vertical="center"/>
      <protection hidden="1" locked="0"/>
    </xf>
    <xf numFmtId="0" fontId="3" fillId="33" borderId="22" xfId="46" applyFont="1" applyFill="1" applyBorder="1" applyAlignment="1" applyProtection="1">
      <alignment horizontal="center" vertical="center"/>
      <protection hidden="1" locked="0"/>
    </xf>
    <xf numFmtId="0" fontId="3" fillId="33" borderId="15" xfId="46" applyFont="1" applyFill="1" applyBorder="1" applyAlignment="1" applyProtection="1">
      <alignment vertical="center"/>
      <protection hidden="1" locked="0"/>
    </xf>
    <xf numFmtId="0" fontId="3" fillId="33" borderId="15" xfId="46" applyFont="1" applyFill="1" applyBorder="1" applyAlignment="1" applyProtection="1">
      <alignment horizontal="center" vertical="center"/>
      <protection hidden="1" locked="0"/>
    </xf>
    <xf numFmtId="0" fontId="3" fillId="33" borderId="16" xfId="46" applyFont="1" applyFill="1" applyBorder="1" applyAlignment="1" applyProtection="1">
      <alignment horizontal="left" vertical="center"/>
      <protection hidden="1" locked="0"/>
    </xf>
    <xf numFmtId="0" fontId="3" fillId="33" borderId="17" xfId="46" applyFont="1" applyFill="1" applyBorder="1" applyAlignment="1" applyProtection="1">
      <alignment horizontal="left" vertical="center"/>
      <protection hidden="1" locked="0"/>
    </xf>
    <xf numFmtId="0" fontId="3" fillId="33" borderId="17" xfId="46" applyFont="1" applyFill="1" applyBorder="1" applyAlignment="1" applyProtection="1">
      <alignment vertical="center"/>
      <protection hidden="1" locked="0"/>
    </xf>
    <xf numFmtId="0" fontId="3" fillId="33" borderId="18" xfId="46" applyFont="1" applyFill="1" applyBorder="1" applyAlignment="1" applyProtection="1">
      <alignment horizontal="center" vertical="center"/>
      <protection hidden="1" locked="0"/>
    </xf>
    <xf numFmtId="0" fontId="3" fillId="33" borderId="28" xfId="46" applyFont="1" applyFill="1" applyBorder="1" applyAlignment="1" applyProtection="1">
      <alignment horizontal="right" vertical="center"/>
      <protection hidden="1"/>
    </xf>
    <xf numFmtId="0" fontId="3" fillId="33" borderId="0" xfId="46" applyFont="1" applyFill="1" applyBorder="1" applyAlignment="1" applyProtection="1">
      <alignment horizontal="center" vertical="center"/>
      <protection hidden="1"/>
    </xf>
    <xf numFmtId="0" fontId="3" fillId="33" borderId="0" xfId="46" applyFont="1" applyFill="1" applyBorder="1" applyAlignment="1" applyProtection="1">
      <alignment vertical="center"/>
      <protection hidden="1"/>
    </xf>
    <xf numFmtId="0" fontId="3" fillId="33" borderId="0" xfId="46" applyFont="1" applyFill="1" applyBorder="1" applyAlignment="1" applyProtection="1">
      <alignment horizontal="right" vertical="center"/>
      <protection hidden="1"/>
    </xf>
    <xf numFmtId="0" fontId="3" fillId="34" borderId="10" xfId="46" applyFont="1" applyFill="1" applyBorder="1" applyAlignment="1" applyProtection="1">
      <alignment horizontal="center" vertical="center"/>
      <protection hidden="1" locked="0"/>
    </xf>
    <xf numFmtId="0" fontId="3" fillId="35" borderId="27" xfId="46" applyFont="1" applyFill="1" applyBorder="1" applyAlignment="1" applyProtection="1">
      <alignment horizontal="center" vertical="center"/>
      <protection hidden="1" locked="0"/>
    </xf>
    <xf numFmtId="0" fontId="3" fillId="36" borderId="27" xfId="46" applyFont="1" applyFill="1" applyBorder="1" applyAlignment="1" applyProtection="1">
      <alignment horizontal="center" vertical="center"/>
      <protection hidden="1" locked="0"/>
    </xf>
    <xf numFmtId="0" fontId="3" fillId="37" borderId="27" xfId="46" applyFont="1" applyFill="1" applyBorder="1" applyAlignment="1" applyProtection="1">
      <alignment horizontal="center" vertical="center"/>
      <protection hidden="1" locked="0"/>
    </xf>
    <xf numFmtId="0" fontId="3" fillId="38" borderId="27" xfId="46" applyFont="1" applyFill="1" applyBorder="1" applyAlignment="1" applyProtection="1">
      <alignment horizontal="center" vertical="center"/>
      <protection hidden="1" locked="0"/>
    </xf>
    <xf numFmtId="0" fontId="3" fillId="39" borderId="27" xfId="46" applyFont="1" applyFill="1" applyBorder="1" applyAlignment="1" applyProtection="1">
      <alignment horizontal="center" vertical="center"/>
      <protection hidden="1" locked="0"/>
    </xf>
    <xf numFmtId="0" fontId="3" fillId="35" borderId="10" xfId="46" applyFont="1" applyFill="1" applyBorder="1" applyAlignment="1" applyProtection="1">
      <alignment horizontal="center" vertical="center"/>
      <protection hidden="1" locked="0"/>
    </xf>
    <xf numFmtId="0" fontId="3" fillId="38" borderId="10" xfId="46" applyFont="1" applyFill="1" applyBorder="1" applyAlignment="1" applyProtection="1">
      <alignment horizontal="center" vertical="center"/>
      <protection hidden="1" locked="0"/>
    </xf>
    <xf numFmtId="0" fontId="3" fillId="36" borderId="10" xfId="46" applyFont="1" applyFill="1" applyBorder="1" applyAlignment="1" applyProtection="1">
      <alignment horizontal="center" vertical="center"/>
      <protection hidden="1" locked="0"/>
    </xf>
    <xf numFmtId="0" fontId="3" fillId="37" borderId="10" xfId="46" applyFont="1" applyFill="1" applyBorder="1" applyAlignment="1" applyProtection="1">
      <alignment horizontal="center" vertical="center"/>
      <protection hidden="1" locked="0"/>
    </xf>
    <xf numFmtId="0" fontId="3" fillId="39" borderId="10" xfId="46" applyFont="1" applyFill="1" applyBorder="1" applyAlignment="1" applyProtection="1">
      <alignment horizontal="center" vertical="center"/>
      <protection hidden="1" locked="0"/>
    </xf>
    <xf numFmtId="0" fontId="5" fillId="0" borderId="0" xfId="46" applyFont="1" applyFill="1" applyAlignment="1" applyProtection="1">
      <alignment horizontal="center"/>
      <protection hidden="1"/>
    </xf>
    <xf numFmtId="0" fontId="3" fillId="0" borderId="29" xfId="46" applyFont="1" applyFill="1" applyBorder="1" applyAlignment="1" applyProtection="1">
      <alignment horizontal="center" vertical="center"/>
      <protection hidden="1"/>
    </xf>
    <xf numFmtId="0" fontId="3" fillId="0" borderId="30" xfId="46" applyFont="1" applyFill="1" applyBorder="1" applyAlignment="1" applyProtection="1">
      <alignment horizontal="center" vertical="center"/>
      <protection hidden="1"/>
    </xf>
    <xf numFmtId="0" fontId="3" fillId="0" borderId="31" xfId="46" applyFont="1" applyFill="1" applyBorder="1" applyAlignment="1" applyProtection="1">
      <alignment horizontal="center" vertical="center"/>
      <protection hidden="1"/>
    </xf>
    <xf numFmtId="0" fontId="3" fillId="0" borderId="32" xfId="46" applyFont="1" applyFill="1" applyBorder="1" applyAlignment="1" applyProtection="1">
      <alignment horizontal="center" vertical="center" wrapText="1"/>
      <protection hidden="1" locked="0"/>
    </xf>
    <xf numFmtId="0" fontId="3" fillId="0" borderId="33" xfId="46" applyFont="1" applyFill="1" applyBorder="1" applyAlignment="1" applyProtection="1">
      <alignment horizontal="center" vertical="center" wrapText="1"/>
      <protection hidden="1" locked="0"/>
    </xf>
    <xf numFmtId="0" fontId="3" fillId="0" borderId="22" xfId="46" applyFont="1" applyFill="1" applyBorder="1" applyAlignment="1" applyProtection="1">
      <alignment horizontal="center" vertical="center" wrapText="1"/>
      <protection hidden="1" locked="0"/>
    </xf>
    <xf numFmtId="0" fontId="6" fillId="0" borderId="0" xfId="46" applyFont="1" applyFill="1" applyAlignment="1" applyProtection="1">
      <alignment horizontal="left"/>
      <protection hidden="1"/>
    </xf>
    <xf numFmtId="0" fontId="8" fillId="0" borderId="0" xfId="46" applyFont="1" applyFill="1" applyAlignment="1" applyProtection="1">
      <alignment horizontal="left"/>
      <protection hidden="1"/>
    </xf>
    <xf numFmtId="0" fontId="3" fillId="0" borderId="34" xfId="46" applyFont="1" applyFill="1" applyBorder="1" applyAlignment="1" applyProtection="1">
      <alignment horizontal="center" vertical="center"/>
      <protection hidden="1"/>
    </xf>
    <xf numFmtId="0" fontId="2" fillId="0" borderId="0" xfId="46" applyFont="1" applyFill="1" applyAlignment="1" applyProtection="1">
      <alignment horizontal="left"/>
      <protection hidden="1"/>
    </xf>
    <xf numFmtId="0" fontId="7" fillId="0" borderId="0" xfId="46" applyFont="1" applyFill="1" applyAlignment="1" applyProtection="1">
      <alignment horizontal="left"/>
      <protection hidden="1"/>
    </xf>
    <xf numFmtId="0" fontId="3" fillId="0" borderId="35" xfId="46" applyFont="1" applyFill="1" applyBorder="1" applyAlignment="1" applyProtection="1">
      <alignment horizontal="center" vertical="center"/>
      <protection hidden="1"/>
    </xf>
    <xf numFmtId="0" fontId="3" fillId="0" borderId="36" xfId="46" applyFont="1" applyFill="1" applyBorder="1" applyAlignment="1" applyProtection="1">
      <alignment horizontal="center" vertical="center"/>
      <protection hidden="1"/>
    </xf>
    <xf numFmtId="0" fontId="4" fillId="0" borderId="37" xfId="46" applyFont="1" applyFill="1" applyBorder="1" applyAlignment="1" applyProtection="1">
      <alignment horizontal="center" vertical="center"/>
      <protection hidden="1"/>
    </xf>
    <xf numFmtId="0" fontId="4" fillId="0" borderId="38" xfId="46" applyFont="1" applyFill="1" applyBorder="1" applyAlignment="1" applyProtection="1">
      <alignment horizontal="center" vertical="center"/>
      <protection hidden="1"/>
    </xf>
    <xf numFmtId="0" fontId="3" fillId="0" borderId="39" xfId="46" applyFont="1" applyFill="1" applyBorder="1" applyAlignment="1" applyProtection="1">
      <alignment horizontal="center" vertical="center"/>
      <protection hidden="1"/>
    </xf>
    <xf numFmtId="0" fontId="3" fillId="0" borderId="40" xfId="46" applyFont="1" applyFill="1" applyBorder="1" applyAlignment="1" applyProtection="1">
      <alignment horizontal="center" vertical="center"/>
      <protection hidden="1"/>
    </xf>
    <xf numFmtId="0" fontId="3" fillId="0" borderId="41" xfId="46" applyFont="1" applyFill="1" applyBorder="1" applyAlignment="1" applyProtection="1">
      <alignment horizontal="center" vertical="center"/>
      <protection hidden="1"/>
    </xf>
    <xf numFmtId="0" fontId="3" fillId="0" borderId="42" xfId="46" applyFont="1" applyFill="1" applyBorder="1" applyAlignment="1" applyProtection="1">
      <alignment horizontal="center" vertical="center"/>
      <protection hidden="1"/>
    </xf>
    <xf numFmtId="0" fontId="3" fillId="0" borderId="14" xfId="46" applyFont="1" applyFill="1" applyBorder="1" applyAlignment="1" applyProtection="1">
      <alignment horizontal="center" vertical="center"/>
      <protection hidden="1"/>
    </xf>
    <xf numFmtId="0" fontId="3" fillId="0" borderId="43" xfId="46" applyFont="1" applyFill="1" applyBorder="1" applyAlignment="1" applyProtection="1">
      <alignment horizontal="center" vertical="center"/>
      <protection hidden="1"/>
    </xf>
    <xf numFmtId="0" fontId="3" fillId="0" borderId="25" xfId="46" applyFont="1" applyFill="1" applyBorder="1" applyAlignment="1" applyProtection="1">
      <alignment horizontal="center" vertical="center"/>
      <protection hidden="1"/>
    </xf>
    <xf numFmtId="0" fontId="2" fillId="0" borderId="0" xfId="46" applyFill="1" applyAlignment="1" applyProtection="1">
      <alignment horizontal="right"/>
      <protection hidden="1"/>
    </xf>
    <xf numFmtId="0" fontId="2" fillId="33" borderId="0" xfId="46" applyFill="1" applyAlignment="1" applyProtection="1">
      <alignment horizontal="left"/>
      <protection hidden="1"/>
    </xf>
    <xf numFmtId="0" fontId="3" fillId="0" borderId="44" xfId="46" applyFont="1" applyFill="1" applyBorder="1" applyAlignment="1" applyProtection="1">
      <alignment horizontal="center" vertical="center"/>
      <protection hidden="1"/>
    </xf>
    <xf numFmtId="0" fontId="3" fillId="0" borderId="22" xfId="46" applyFont="1" applyFill="1" applyBorder="1" applyAlignment="1" applyProtection="1">
      <alignment horizontal="center" vertical="center"/>
      <protection hidden="1"/>
    </xf>
    <xf numFmtId="0" fontId="3" fillId="0" borderId="24" xfId="46" applyFont="1" applyFill="1" applyBorder="1" applyAlignment="1" applyProtection="1">
      <alignment horizontal="center" vertical="center"/>
      <protection hidden="1"/>
    </xf>
    <xf numFmtId="0" fontId="3" fillId="0" borderId="28" xfId="46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27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49" fontId="3" fillId="0" borderId="0" xfId="0" applyNumberFormat="1" applyFont="1" applyAlignment="1" applyProtection="1">
      <alignment/>
      <protection hidden="1"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right" vertical="center"/>
      <protection hidden="1"/>
    </xf>
    <xf numFmtId="0" fontId="3" fillId="0" borderId="46" xfId="0" applyFont="1" applyBorder="1" applyAlignment="1" applyProtection="1">
      <alignment horizontal="right" vertical="center"/>
      <protection hidden="1"/>
    </xf>
    <xf numFmtId="0" fontId="3" fillId="0" borderId="36" xfId="0" applyFont="1" applyBorder="1" applyAlignment="1" applyProtection="1">
      <alignment horizontal="right" vertical="center"/>
      <protection hidden="1"/>
    </xf>
    <xf numFmtId="3" fontId="4" fillId="0" borderId="36" xfId="0" applyNumberFormat="1" applyFont="1" applyBorder="1" applyAlignment="1" applyProtection="1">
      <alignment horizontal="right" vertical="center" wrapText="1"/>
      <protection hidden="1"/>
    </xf>
    <xf numFmtId="3" fontId="4" fillId="0" borderId="12" xfId="0" applyNumberFormat="1" applyFont="1" applyBorder="1" applyAlignment="1" applyProtection="1">
      <alignment horizontal="right" vertical="center" wrapText="1"/>
      <protection hidden="1"/>
    </xf>
    <xf numFmtId="0" fontId="0" fillId="0" borderId="12" xfId="0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vertical="center" wrapText="1"/>
      <protection hidden="1" locked="0"/>
    </xf>
    <xf numFmtId="3" fontId="7" fillId="0" borderId="12" xfId="0" applyNumberFormat="1" applyFont="1" applyBorder="1" applyAlignment="1" applyProtection="1">
      <alignment/>
      <protection hidden="1" locked="0"/>
    </xf>
    <xf numFmtId="0" fontId="3" fillId="0" borderId="12" xfId="0" applyFont="1" applyBorder="1" applyAlignment="1" applyProtection="1">
      <alignment horizontal="left"/>
      <protection hidden="1" locked="0"/>
    </xf>
    <xf numFmtId="0" fontId="4" fillId="0" borderId="12" xfId="0" applyFont="1" applyBorder="1" applyAlignment="1" applyProtection="1">
      <alignment/>
      <protection hidden="1"/>
    </xf>
    <xf numFmtId="0" fontId="4" fillId="0" borderId="12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ova_listina_MiCR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kladní list"/>
      <sheetName val="Výsledková listina"/>
      <sheetName val="1. závod"/>
      <sheetName val="2. závod"/>
      <sheetName val="Graf "/>
    </sheetNames>
    <sheetDataSet>
      <sheetData sheetId="1">
        <row r="8">
          <cell r="C8" t="str">
            <v>ID</v>
          </cell>
        </row>
        <row r="9">
          <cell r="C9" t="str">
            <v>M</v>
          </cell>
          <cell r="I9">
            <v>15780</v>
          </cell>
          <cell r="M9">
            <v>10660</v>
          </cell>
        </row>
        <row r="10">
          <cell r="C10" t="str">
            <v>M</v>
          </cell>
          <cell r="I10">
            <v>12240</v>
          </cell>
          <cell r="M10">
            <v>11560</v>
          </cell>
        </row>
        <row r="11">
          <cell r="C11" t="str">
            <v>M</v>
          </cell>
          <cell r="I11">
            <v>10480</v>
          </cell>
          <cell r="M11">
            <v>9800</v>
          </cell>
        </row>
        <row r="12">
          <cell r="C12" t="str">
            <v>M</v>
          </cell>
          <cell r="I12">
            <v>11740</v>
          </cell>
          <cell r="M12">
            <v>13000</v>
          </cell>
        </row>
        <row r="13">
          <cell r="C13" t="str">
            <v>M</v>
          </cell>
          <cell r="I13">
            <v>6820</v>
          </cell>
          <cell r="M13">
            <v>12340</v>
          </cell>
        </row>
        <row r="14">
          <cell r="C14" t="str">
            <v>M</v>
          </cell>
          <cell r="I14">
            <v>4520</v>
          </cell>
          <cell r="M14">
            <v>10440</v>
          </cell>
        </row>
        <row r="15">
          <cell r="C15" t="str">
            <v>M</v>
          </cell>
          <cell r="I15">
            <v>13680</v>
          </cell>
          <cell r="M15">
            <v>10740</v>
          </cell>
        </row>
        <row r="16">
          <cell r="C16" t="str">
            <v>M</v>
          </cell>
          <cell r="I16">
            <v>12620</v>
          </cell>
          <cell r="M16">
            <v>9680</v>
          </cell>
        </row>
        <row r="17">
          <cell r="C17" t="str">
            <v>M</v>
          </cell>
          <cell r="I17">
            <v>8200</v>
          </cell>
          <cell r="M17">
            <v>11520</v>
          </cell>
        </row>
        <row r="18">
          <cell r="C18" t="str">
            <v>M</v>
          </cell>
          <cell r="I18">
            <v>5560</v>
          </cell>
          <cell r="M18">
            <v>8700</v>
          </cell>
        </row>
        <row r="19">
          <cell r="C19" t="str">
            <v>M</v>
          </cell>
          <cell r="I19">
            <v>5900</v>
          </cell>
          <cell r="M19">
            <v>7440</v>
          </cell>
        </row>
        <row r="20">
          <cell r="C20" t="str">
            <v>M</v>
          </cell>
          <cell r="I20">
            <v>7260</v>
          </cell>
          <cell r="M20">
            <v>5820</v>
          </cell>
        </row>
        <row r="21">
          <cell r="C21" t="str">
            <v>M</v>
          </cell>
          <cell r="I21">
            <v>5100</v>
          </cell>
          <cell r="M21">
            <v>7440</v>
          </cell>
        </row>
        <row r="22">
          <cell r="C22" t="str">
            <v>M</v>
          </cell>
          <cell r="I22">
            <v>4560</v>
          </cell>
          <cell r="M22">
            <v>7740</v>
          </cell>
        </row>
        <row r="23">
          <cell r="C23" t="str">
            <v>M</v>
          </cell>
          <cell r="I23">
            <v>1640</v>
          </cell>
          <cell r="M23">
            <v>12760</v>
          </cell>
        </row>
        <row r="24">
          <cell r="C24" t="str">
            <v>M</v>
          </cell>
          <cell r="I24">
            <v>7220</v>
          </cell>
          <cell r="M24">
            <v>6420</v>
          </cell>
        </row>
        <row r="25">
          <cell r="C25" t="str">
            <v>M</v>
          </cell>
          <cell r="I25">
            <v>7780</v>
          </cell>
          <cell r="M25">
            <v>5460</v>
          </cell>
        </row>
        <row r="26">
          <cell r="C26" t="str">
            <v>M</v>
          </cell>
          <cell r="I26">
            <v>7960</v>
          </cell>
          <cell r="M26">
            <v>5020</v>
          </cell>
        </row>
        <row r="27">
          <cell r="C27" t="str">
            <v>M</v>
          </cell>
          <cell r="I27">
            <v>6400</v>
          </cell>
          <cell r="M27">
            <v>6520</v>
          </cell>
        </row>
        <row r="28">
          <cell r="C28" t="str">
            <v>M</v>
          </cell>
          <cell r="I28">
            <v>4000</v>
          </cell>
          <cell r="M28">
            <v>5700</v>
          </cell>
        </row>
        <row r="29">
          <cell r="C29" t="str">
            <v>M</v>
          </cell>
          <cell r="I29">
            <v>7680</v>
          </cell>
          <cell r="M29">
            <v>3860</v>
          </cell>
        </row>
        <row r="30">
          <cell r="C30" t="str">
            <v>M</v>
          </cell>
          <cell r="I30">
            <v>4520</v>
          </cell>
          <cell r="M30">
            <v>5040</v>
          </cell>
        </row>
        <row r="31">
          <cell r="C31" t="str">
            <v>M</v>
          </cell>
          <cell r="I31">
            <v>3300</v>
          </cell>
          <cell r="M31">
            <v>21220</v>
          </cell>
        </row>
        <row r="32">
          <cell r="C32" t="str">
            <v>M</v>
          </cell>
          <cell r="I32">
            <v>5460</v>
          </cell>
          <cell r="M32">
            <v>7900</v>
          </cell>
        </row>
        <row r="33">
          <cell r="C33" t="str">
            <v>M</v>
          </cell>
          <cell r="I33">
            <v>5780</v>
          </cell>
          <cell r="M33">
            <v>5140</v>
          </cell>
        </row>
        <row r="34">
          <cell r="C34" t="str">
            <v>M</v>
          </cell>
          <cell r="I34">
            <v>6360</v>
          </cell>
          <cell r="M34">
            <v>4300</v>
          </cell>
        </row>
        <row r="35">
          <cell r="C35" t="str">
            <v>M</v>
          </cell>
          <cell r="I35">
            <v>4100</v>
          </cell>
          <cell r="M35">
            <v>3480</v>
          </cell>
        </row>
        <row r="36">
          <cell r="C36" t="str">
            <v>M</v>
          </cell>
        </row>
        <row r="37">
          <cell r="C37" t="str">
            <v>M</v>
          </cell>
        </row>
        <row r="38">
          <cell r="C38" t="str">
            <v>M</v>
          </cell>
        </row>
        <row r="39">
          <cell r="C39" t="str">
            <v>M</v>
          </cell>
        </row>
        <row r="40">
          <cell r="C40" t="str">
            <v>M</v>
          </cell>
        </row>
        <row r="41">
          <cell r="C41" t="str">
            <v>M</v>
          </cell>
        </row>
        <row r="42">
          <cell r="C42" t="str">
            <v>M</v>
          </cell>
        </row>
        <row r="43">
          <cell r="C43" t="str">
            <v>M</v>
          </cell>
        </row>
        <row r="44">
          <cell r="C44" t="str">
            <v>M</v>
          </cell>
        </row>
        <row r="45">
          <cell r="C45" t="str">
            <v>M</v>
          </cell>
        </row>
        <row r="46">
          <cell r="C46" t="str">
            <v>M</v>
          </cell>
        </row>
        <row r="47">
          <cell r="C47" t="str">
            <v>M</v>
          </cell>
        </row>
        <row r="48">
          <cell r="C48" t="str">
            <v>M</v>
          </cell>
        </row>
        <row r="49">
          <cell r="C49" t="str">
            <v>M</v>
          </cell>
        </row>
        <row r="50">
          <cell r="C50" t="str">
            <v>M</v>
          </cell>
        </row>
        <row r="51">
          <cell r="C51" t="str">
            <v>M</v>
          </cell>
        </row>
        <row r="52">
          <cell r="C52" t="str">
            <v>M</v>
          </cell>
        </row>
        <row r="53">
          <cell r="C53" t="str">
            <v>M</v>
          </cell>
        </row>
        <row r="54">
          <cell r="C54" t="str">
            <v>M</v>
          </cell>
        </row>
        <row r="55">
          <cell r="C55" t="str">
            <v>M</v>
          </cell>
        </row>
        <row r="56">
          <cell r="C56" t="str">
            <v>M</v>
          </cell>
        </row>
        <row r="57">
          <cell r="C57" t="str">
            <v>M</v>
          </cell>
        </row>
        <row r="58">
          <cell r="C58" t="str">
            <v>J</v>
          </cell>
        </row>
        <row r="59">
          <cell r="C59" t="str">
            <v>M</v>
          </cell>
        </row>
        <row r="60">
          <cell r="C60" t="str">
            <v>M</v>
          </cell>
        </row>
        <row r="61">
          <cell r="C61" t="str">
            <v>M</v>
          </cell>
        </row>
        <row r="62">
          <cell r="C62" t="str">
            <v>M</v>
          </cell>
        </row>
        <row r="63">
          <cell r="C63" t="str">
            <v>M</v>
          </cell>
        </row>
        <row r="64">
          <cell r="C64" t="str">
            <v>M</v>
          </cell>
        </row>
        <row r="65">
          <cell r="C65" t="str">
            <v>M</v>
          </cell>
        </row>
        <row r="66">
          <cell r="C66" t="str">
            <v>M</v>
          </cell>
        </row>
        <row r="67">
          <cell r="C67" t="str">
            <v>M</v>
          </cell>
        </row>
        <row r="68">
          <cell r="C68" t="str">
            <v>M</v>
          </cell>
        </row>
        <row r="69">
          <cell r="C69" t="str">
            <v>M</v>
          </cell>
        </row>
        <row r="70">
          <cell r="C70" t="str">
            <v>M</v>
          </cell>
        </row>
        <row r="71">
          <cell r="C71" t="str">
            <v>M</v>
          </cell>
        </row>
        <row r="72">
          <cell r="C72" t="str">
            <v>M</v>
          </cell>
        </row>
        <row r="73">
          <cell r="C73" t="str">
            <v>M</v>
          </cell>
        </row>
        <row r="74">
          <cell r="C74" t="str">
            <v>M</v>
          </cell>
        </row>
        <row r="75">
          <cell r="C75" t="str">
            <v>M</v>
          </cell>
        </row>
        <row r="76">
          <cell r="C76" t="str">
            <v>M</v>
          </cell>
        </row>
        <row r="77">
          <cell r="C77" t="str">
            <v>M</v>
          </cell>
        </row>
        <row r="78">
          <cell r="C78" t="str">
            <v>M</v>
          </cell>
        </row>
        <row r="79">
          <cell r="C79" t="str">
            <v>M</v>
          </cell>
        </row>
        <row r="80">
          <cell r="C80" t="str">
            <v>M</v>
          </cell>
        </row>
        <row r="81">
          <cell r="C81" t="str">
            <v>M</v>
          </cell>
        </row>
        <row r="82">
          <cell r="C82" t="str">
            <v>M</v>
          </cell>
        </row>
        <row r="83">
          <cell r="C83" t="str">
            <v>M</v>
          </cell>
        </row>
        <row r="84">
          <cell r="C84" t="str">
            <v>M</v>
          </cell>
        </row>
        <row r="85">
          <cell r="C85" t="str">
            <v>M</v>
          </cell>
        </row>
        <row r="86">
          <cell r="C86" t="str">
            <v>M</v>
          </cell>
        </row>
        <row r="87">
          <cell r="C87" t="str">
            <v>M</v>
          </cell>
        </row>
        <row r="88">
          <cell r="C88" t="str">
            <v>M</v>
          </cell>
        </row>
        <row r="89">
          <cell r="C89" t="str">
            <v>Ž</v>
          </cell>
        </row>
        <row r="90">
          <cell r="C90" t="str">
            <v>M</v>
          </cell>
        </row>
        <row r="91">
          <cell r="C91" t="str">
            <v>M</v>
          </cell>
        </row>
        <row r="92">
          <cell r="C92" t="str">
            <v>J</v>
          </cell>
        </row>
        <row r="93">
          <cell r="C93" t="str">
            <v>Ž</v>
          </cell>
        </row>
        <row r="94">
          <cell r="C94" t="str">
            <v>M</v>
          </cell>
        </row>
        <row r="95">
          <cell r="C95" t="str">
            <v>M</v>
          </cell>
        </row>
        <row r="96">
          <cell r="C96" t="str">
            <v> </v>
          </cell>
        </row>
      </sheetData>
      <sheetData sheetId="2">
        <row r="3">
          <cell r="C3" t="str">
            <v>hmotn.</v>
          </cell>
          <cell r="H3" t="str">
            <v>hmotn.</v>
          </cell>
          <cell r="M3" t="str">
            <v>hmotn.</v>
          </cell>
          <cell r="R3" t="str">
            <v>hmotn.</v>
          </cell>
          <cell r="W3" t="str">
            <v>hmotn.</v>
          </cell>
          <cell r="AB3" t="str">
            <v>hmotn.</v>
          </cell>
        </row>
        <row r="4">
          <cell r="C4">
            <v>240</v>
          </cell>
          <cell r="H4">
            <v>6360</v>
          </cell>
          <cell r="M4">
            <v>1720</v>
          </cell>
          <cell r="R4">
            <v>5900</v>
          </cell>
          <cell r="W4">
            <v>4520</v>
          </cell>
          <cell r="AB4">
            <v>0</v>
          </cell>
        </row>
        <row r="5">
          <cell r="C5">
            <v>4660</v>
          </cell>
          <cell r="H5">
            <v>7780</v>
          </cell>
          <cell r="M5">
            <v>5560</v>
          </cell>
          <cell r="R5">
            <v>1700</v>
          </cell>
          <cell r="W5">
            <v>2600</v>
          </cell>
          <cell r="AB5">
            <v>1200</v>
          </cell>
        </row>
        <row r="6">
          <cell r="C6">
            <v>900</v>
          </cell>
          <cell r="H6">
            <v>5460</v>
          </cell>
          <cell r="M6">
            <v>1960</v>
          </cell>
          <cell r="R6">
            <v>940</v>
          </cell>
          <cell r="W6">
            <v>660</v>
          </cell>
          <cell r="AB6">
            <v>360</v>
          </cell>
        </row>
        <row r="7">
          <cell r="C7">
            <v>5220</v>
          </cell>
          <cell r="H7">
            <v>12240</v>
          </cell>
          <cell r="M7">
            <v>1180</v>
          </cell>
          <cell r="R7">
            <v>4520</v>
          </cell>
          <cell r="W7">
            <v>1540</v>
          </cell>
          <cell r="AB7">
            <v>3300</v>
          </cell>
        </row>
        <row r="8">
          <cell r="C8">
            <v>2020</v>
          </cell>
          <cell r="H8">
            <v>1520</v>
          </cell>
          <cell r="M8">
            <v>3200</v>
          </cell>
          <cell r="R8">
            <v>3200</v>
          </cell>
          <cell r="W8">
            <v>500</v>
          </cell>
          <cell r="AB8">
            <v>3420</v>
          </cell>
        </row>
        <row r="9">
          <cell r="C9">
            <v>7260</v>
          </cell>
          <cell r="H9">
            <v>0</v>
          </cell>
          <cell r="M9">
            <v>100</v>
          </cell>
          <cell r="R9">
            <v>1200</v>
          </cell>
          <cell r="W9">
            <v>1280</v>
          </cell>
          <cell r="AB9">
            <v>6360</v>
          </cell>
        </row>
        <row r="10">
          <cell r="C10">
            <v>380</v>
          </cell>
          <cell r="H10">
            <v>940</v>
          </cell>
          <cell r="M10">
            <v>2100</v>
          </cell>
          <cell r="R10">
            <v>3020</v>
          </cell>
          <cell r="W10">
            <v>820</v>
          </cell>
          <cell r="AB10">
            <v>4260</v>
          </cell>
        </row>
        <row r="11">
          <cell r="C11">
            <v>6400</v>
          </cell>
          <cell r="H11">
            <v>220</v>
          </cell>
          <cell r="M11">
            <v>7680</v>
          </cell>
          <cell r="R11">
            <v>2820</v>
          </cell>
          <cell r="W11">
            <v>1980</v>
          </cell>
          <cell r="AB11">
            <v>320</v>
          </cell>
        </row>
        <row r="12">
          <cell r="C12">
            <v>3040</v>
          </cell>
          <cell r="H12">
            <v>11740</v>
          </cell>
          <cell r="M12">
            <v>5100</v>
          </cell>
          <cell r="R12">
            <v>1940</v>
          </cell>
          <cell r="W12">
            <v>1240</v>
          </cell>
          <cell r="AB12">
            <v>2100</v>
          </cell>
        </row>
        <row r="13">
          <cell r="C13">
            <v>12620</v>
          </cell>
          <cell r="H13">
            <v>8200</v>
          </cell>
          <cell r="M13">
            <v>1560</v>
          </cell>
          <cell r="R13">
            <v>1720</v>
          </cell>
          <cell r="W13">
            <v>1640</v>
          </cell>
          <cell r="AB13">
            <v>4560</v>
          </cell>
        </row>
        <row r="14">
          <cell r="C14">
            <v>15780</v>
          </cell>
          <cell r="H14">
            <v>3560</v>
          </cell>
          <cell r="M14">
            <v>13680</v>
          </cell>
          <cell r="R14">
            <v>10480</v>
          </cell>
          <cell r="W14">
            <v>2640</v>
          </cell>
          <cell r="AB14">
            <v>4380</v>
          </cell>
        </row>
        <row r="15">
          <cell r="C15">
            <v>2560</v>
          </cell>
          <cell r="H15">
            <v>1740</v>
          </cell>
          <cell r="M15">
            <v>3260</v>
          </cell>
          <cell r="R15">
            <v>1880</v>
          </cell>
          <cell r="W15">
            <v>1380</v>
          </cell>
          <cell r="AB15">
            <v>3460</v>
          </cell>
        </row>
        <row r="16">
          <cell r="C16">
            <v>7220</v>
          </cell>
          <cell r="H16">
            <v>5780</v>
          </cell>
          <cell r="M16">
            <v>4000</v>
          </cell>
          <cell r="R16">
            <v>7960</v>
          </cell>
          <cell r="W16">
            <v>1300</v>
          </cell>
          <cell r="AB16">
            <v>8940</v>
          </cell>
        </row>
        <row r="17">
          <cell r="C17">
            <v>4460</v>
          </cell>
          <cell r="H17">
            <v>3700</v>
          </cell>
          <cell r="M17">
            <v>2900</v>
          </cell>
          <cell r="R17">
            <v>2500</v>
          </cell>
          <cell r="W17">
            <v>4100</v>
          </cell>
          <cell r="AB17">
            <v>6820</v>
          </cell>
        </row>
        <row r="18">
          <cell r="C18">
            <v>6220</v>
          </cell>
          <cell r="H18">
            <v>720</v>
          </cell>
          <cell r="AB18">
            <v>3300</v>
          </cell>
        </row>
      </sheetData>
      <sheetData sheetId="3">
        <row r="3">
          <cell r="C3" t="str">
            <v>hmotn.</v>
          </cell>
          <cell r="H3" t="str">
            <v>hmotn.</v>
          </cell>
          <cell r="M3" t="str">
            <v>hmotn.</v>
          </cell>
          <cell r="R3" t="str">
            <v>hmotn.</v>
          </cell>
          <cell r="W3" t="str">
            <v>hmotn.</v>
          </cell>
          <cell r="AB3" t="str">
            <v>hmotn.</v>
          </cell>
        </row>
        <row r="4">
          <cell r="C4">
            <v>2440</v>
          </cell>
          <cell r="H4">
            <v>1320</v>
          </cell>
          <cell r="M4">
            <v>0</v>
          </cell>
          <cell r="R4">
            <v>2360</v>
          </cell>
          <cell r="W4">
            <v>6420</v>
          </cell>
          <cell r="AB4">
            <v>1480</v>
          </cell>
        </row>
        <row r="5">
          <cell r="C5">
            <v>1920</v>
          </cell>
          <cell r="H5">
            <v>6140</v>
          </cell>
          <cell r="M5">
            <v>3140</v>
          </cell>
          <cell r="R5">
            <v>10740</v>
          </cell>
          <cell r="W5">
            <v>480</v>
          </cell>
          <cell r="AB5">
            <v>3860</v>
          </cell>
        </row>
        <row r="6">
          <cell r="C6">
            <v>2400</v>
          </cell>
          <cell r="H6">
            <v>3500</v>
          </cell>
          <cell r="M6">
            <v>6960</v>
          </cell>
          <cell r="R6">
            <v>11520</v>
          </cell>
          <cell r="W6">
            <v>4740</v>
          </cell>
          <cell r="AB6">
            <v>320</v>
          </cell>
        </row>
        <row r="7">
          <cell r="C7">
            <v>1200</v>
          </cell>
          <cell r="H7">
            <v>7760</v>
          </cell>
          <cell r="M7">
            <v>7940</v>
          </cell>
          <cell r="R7">
            <v>5800</v>
          </cell>
          <cell r="W7">
            <v>2460</v>
          </cell>
          <cell r="AB7">
            <v>1320</v>
          </cell>
        </row>
        <row r="8">
          <cell r="C8">
            <v>5140</v>
          </cell>
          <cell r="H8">
            <v>3480</v>
          </cell>
          <cell r="M8">
            <v>2560</v>
          </cell>
          <cell r="R8">
            <v>7900</v>
          </cell>
          <cell r="W8">
            <v>8700</v>
          </cell>
          <cell r="AB8">
            <v>4680</v>
          </cell>
        </row>
        <row r="9">
          <cell r="C9">
            <v>10440</v>
          </cell>
          <cell r="H9">
            <v>120</v>
          </cell>
          <cell r="M9">
            <v>2660</v>
          </cell>
          <cell r="R9">
            <v>6760</v>
          </cell>
          <cell r="W9">
            <v>2200</v>
          </cell>
          <cell r="AB9">
            <v>3480</v>
          </cell>
        </row>
        <row r="10">
          <cell r="C10">
            <v>1840</v>
          </cell>
          <cell r="H10">
            <v>12760</v>
          </cell>
          <cell r="M10">
            <v>3740</v>
          </cell>
          <cell r="R10">
            <v>3720</v>
          </cell>
          <cell r="W10">
            <v>1120</v>
          </cell>
          <cell r="AB10">
            <v>2140</v>
          </cell>
        </row>
        <row r="11">
          <cell r="C11">
            <v>1240</v>
          </cell>
          <cell r="H11">
            <v>21220</v>
          </cell>
          <cell r="M11">
            <v>5700</v>
          </cell>
          <cell r="R11">
            <v>860</v>
          </cell>
          <cell r="W11">
            <v>9680</v>
          </cell>
          <cell r="AB11">
            <v>4100</v>
          </cell>
        </row>
        <row r="12">
          <cell r="C12">
            <v>7440</v>
          </cell>
          <cell r="H12">
            <v>2320</v>
          </cell>
          <cell r="M12">
            <v>9800</v>
          </cell>
          <cell r="R12">
            <v>2100</v>
          </cell>
          <cell r="W12">
            <v>4020</v>
          </cell>
          <cell r="AB12">
            <v>7740</v>
          </cell>
        </row>
        <row r="13">
          <cell r="C13">
            <v>6560</v>
          </cell>
          <cell r="H13">
            <v>720</v>
          </cell>
          <cell r="M13">
            <v>4260</v>
          </cell>
          <cell r="R13">
            <v>13000</v>
          </cell>
          <cell r="W13">
            <v>4400</v>
          </cell>
          <cell r="AB13">
            <v>5820</v>
          </cell>
        </row>
        <row r="14">
          <cell r="C14">
            <v>11560</v>
          </cell>
          <cell r="H14">
            <v>4520</v>
          </cell>
          <cell r="M14">
            <v>5460</v>
          </cell>
          <cell r="R14">
            <v>4280</v>
          </cell>
          <cell r="W14">
            <v>3640</v>
          </cell>
          <cell r="AB14">
            <v>3200</v>
          </cell>
        </row>
        <row r="15">
          <cell r="C15">
            <v>1400</v>
          </cell>
          <cell r="H15">
            <v>7440</v>
          </cell>
          <cell r="M15">
            <v>5020</v>
          </cell>
          <cell r="R15">
            <v>5400</v>
          </cell>
          <cell r="W15">
            <v>6520</v>
          </cell>
          <cell r="AB15">
            <v>5240</v>
          </cell>
        </row>
        <row r="16">
          <cell r="C16">
            <v>1260</v>
          </cell>
          <cell r="H16">
            <v>4400</v>
          </cell>
          <cell r="M16">
            <v>4300</v>
          </cell>
          <cell r="R16">
            <v>4900</v>
          </cell>
          <cell r="W16">
            <v>12340</v>
          </cell>
          <cell r="AB16">
            <v>9760</v>
          </cell>
        </row>
        <row r="17">
          <cell r="C17">
            <v>2940</v>
          </cell>
          <cell r="H17">
            <v>3800</v>
          </cell>
          <cell r="M17">
            <v>5040</v>
          </cell>
          <cell r="R17">
            <v>2700</v>
          </cell>
          <cell r="W17">
            <v>3640</v>
          </cell>
          <cell r="AB17">
            <v>10660</v>
          </cell>
        </row>
        <row r="18">
          <cell r="C18">
            <v>1680</v>
          </cell>
          <cell r="H18">
            <v>5780</v>
          </cell>
          <cell r="AB18">
            <v>1520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40">
      <selection activeCell="A64" sqref="A6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9.140625" style="0" customWidth="1"/>
    <col min="4" max="6" width="9.140625" style="0" hidden="1" customWidth="1"/>
  </cols>
  <sheetData>
    <row r="1" spans="1:17" ht="18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ht="15.75">
      <c r="A2" s="9"/>
      <c r="B2" s="78" t="s">
        <v>1</v>
      </c>
      <c r="C2" s="78"/>
      <c r="D2" s="78"/>
      <c r="E2" s="78"/>
      <c r="F2" s="78"/>
      <c r="G2" s="78"/>
      <c r="H2" s="78"/>
      <c r="I2" s="78"/>
      <c r="J2" s="78"/>
      <c r="K2" s="81" t="s">
        <v>2</v>
      </c>
      <c r="L2" s="81"/>
      <c r="M2" s="81"/>
      <c r="N2" s="81"/>
      <c r="O2" s="81"/>
      <c r="P2" s="81"/>
      <c r="Q2" s="81"/>
    </row>
    <row r="3" spans="1:17" ht="15.75">
      <c r="A3" s="11"/>
      <c r="B3" s="79" t="s">
        <v>3</v>
      </c>
      <c r="C3" s="79"/>
      <c r="D3" s="79"/>
      <c r="E3" s="79"/>
      <c r="F3" s="79"/>
      <c r="G3" s="79"/>
      <c r="H3" s="79"/>
      <c r="I3" s="79"/>
      <c r="J3" s="79"/>
      <c r="K3" s="81" t="s">
        <v>4</v>
      </c>
      <c r="L3" s="81"/>
      <c r="M3" s="81"/>
      <c r="N3" s="81"/>
      <c r="O3" s="81"/>
      <c r="P3" s="81"/>
      <c r="Q3" s="81"/>
    </row>
    <row r="4" spans="1:17" ht="15">
      <c r="A4" s="11"/>
      <c r="B4" s="82" t="s">
        <v>5</v>
      </c>
      <c r="C4" s="82"/>
      <c r="D4" s="82"/>
      <c r="E4" s="82"/>
      <c r="F4" s="82"/>
      <c r="G4" s="82"/>
      <c r="H4" s="82"/>
      <c r="I4" s="82"/>
      <c r="J4" s="82"/>
      <c r="K4" s="10" t="s">
        <v>6</v>
      </c>
      <c r="L4" s="11"/>
      <c r="M4" s="13"/>
      <c r="N4" s="11"/>
      <c r="O4" s="13"/>
      <c r="P4" s="11"/>
      <c r="Q4" s="11"/>
    </row>
    <row r="5" spans="1:17" ht="15.7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1"/>
      <c r="L5" s="11"/>
      <c r="M5" s="13"/>
      <c r="N5" s="11"/>
      <c r="O5" s="13"/>
      <c r="P5" s="11"/>
      <c r="Q5" s="11"/>
    </row>
    <row r="6" spans="1:17" ht="15.75" thickBot="1">
      <c r="A6" s="75" t="s">
        <v>7</v>
      </c>
      <c r="B6" s="89" t="s">
        <v>8</v>
      </c>
      <c r="C6" s="90"/>
      <c r="D6" s="90"/>
      <c r="E6" s="90"/>
      <c r="F6" s="74"/>
      <c r="G6" s="72" t="s">
        <v>9</v>
      </c>
      <c r="H6" s="73"/>
      <c r="I6" s="73"/>
      <c r="J6" s="80"/>
      <c r="K6" s="72" t="s">
        <v>10</v>
      </c>
      <c r="L6" s="73"/>
      <c r="M6" s="73"/>
      <c r="N6" s="80"/>
      <c r="O6" s="72" t="s">
        <v>11</v>
      </c>
      <c r="P6" s="73"/>
      <c r="Q6" s="74"/>
    </row>
    <row r="7" spans="1:17" ht="15">
      <c r="A7" s="76"/>
      <c r="B7" s="91"/>
      <c r="C7" s="92"/>
      <c r="D7" s="92"/>
      <c r="E7" s="92"/>
      <c r="F7" s="93"/>
      <c r="G7" s="83" t="s">
        <v>12</v>
      </c>
      <c r="H7" s="84"/>
      <c r="I7" s="98" t="s">
        <v>13</v>
      </c>
      <c r="J7" s="87" t="s">
        <v>14</v>
      </c>
      <c r="K7" s="83" t="s">
        <v>12</v>
      </c>
      <c r="L7" s="84"/>
      <c r="M7" s="98" t="s">
        <v>13</v>
      </c>
      <c r="N7" s="87" t="s">
        <v>14</v>
      </c>
      <c r="O7" s="96" t="s">
        <v>13</v>
      </c>
      <c r="P7" s="87" t="s">
        <v>15</v>
      </c>
      <c r="Q7" s="85" t="s">
        <v>14</v>
      </c>
    </row>
    <row r="8" spans="1:17" ht="15.75" thickBot="1">
      <c r="A8" s="77"/>
      <c r="B8" s="28" t="s">
        <v>16</v>
      </c>
      <c r="C8" s="14" t="s">
        <v>17</v>
      </c>
      <c r="D8" s="16" t="s">
        <v>18</v>
      </c>
      <c r="E8" s="17" t="s">
        <v>19</v>
      </c>
      <c r="F8" s="17" t="s">
        <v>20</v>
      </c>
      <c r="G8" s="18" t="s">
        <v>21</v>
      </c>
      <c r="H8" s="14" t="s">
        <v>22</v>
      </c>
      <c r="I8" s="99"/>
      <c r="J8" s="88"/>
      <c r="K8" s="18" t="s">
        <v>21</v>
      </c>
      <c r="L8" s="14" t="s">
        <v>22</v>
      </c>
      <c r="M8" s="99"/>
      <c r="N8" s="88"/>
      <c r="O8" s="97"/>
      <c r="P8" s="88"/>
      <c r="Q8" s="86"/>
    </row>
    <row r="9" spans="1:17" ht="15.75">
      <c r="A9" s="31">
        <v>1</v>
      </c>
      <c r="B9" s="29" t="s">
        <v>23</v>
      </c>
      <c r="C9" s="32" t="s">
        <v>24</v>
      </c>
      <c r="D9" s="33"/>
      <c r="E9" s="34"/>
      <c r="F9" s="35"/>
      <c r="G9" s="60" t="s">
        <v>25</v>
      </c>
      <c r="H9" s="36">
        <v>11</v>
      </c>
      <c r="I9" s="37">
        <v>15780</v>
      </c>
      <c r="J9" s="19">
        <v>1</v>
      </c>
      <c r="K9" s="70" t="s">
        <v>26</v>
      </c>
      <c r="L9" s="4">
        <v>14</v>
      </c>
      <c r="M9" s="2">
        <v>10660</v>
      </c>
      <c r="N9" s="19">
        <v>1</v>
      </c>
      <c r="O9" s="20">
        <v>26440</v>
      </c>
      <c r="P9" s="8">
        <v>2</v>
      </c>
      <c r="Q9" s="21">
        <v>1</v>
      </c>
    </row>
    <row r="10" spans="1:17" ht="15.75">
      <c r="A10" s="31">
        <v>2</v>
      </c>
      <c r="B10" s="29" t="s">
        <v>27</v>
      </c>
      <c r="C10" s="32" t="s">
        <v>24</v>
      </c>
      <c r="D10" s="38"/>
      <c r="E10" s="39"/>
      <c r="F10" s="40"/>
      <c r="G10" s="61" t="s">
        <v>28</v>
      </c>
      <c r="H10" s="42">
        <v>4</v>
      </c>
      <c r="I10" s="37">
        <v>12240</v>
      </c>
      <c r="J10" s="3">
        <v>1</v>
      </c>
      <c r="K10" s="60" t="s">
        <v>25</v>
      </c>
      <c r="L10" s="4">
        <v>11</v>
      </c>
      <c r="M10" s="5">
        <v>11560</v>
      </c>
      <c r="N10" s="19">
        <v>1</v>
      </c>
      <c r="O10" s="7">
        <v>23800</v>
      </c>
      <c r="P10" s="8">
        <v>2</v>
      </c>
      <c r="Q10" s="21">
        <v>2</v>
      </c>
    </row>
    <row r="11" spans="1:17" ht="15.75">
      <c r="A11" s="31">
        <v>3</v>
      </c>
      <c r="B11" s="29" t="s">
        <v>29</v>
      </c>
      <c r="C11" s="32" t="s">
        <v>24</v>
      </c>
      <c r="D11" s="43" t="s">
        <v>30</v>
      </c>
      <c r="E11" s="39"/>
      <c r="F11" s="40"/>
      <c r="G11" s="62" t="s">
        <v>31</v>
      </c>
      <c r="H11" s="42">
        <v>11</v>
      </c>
      <c r="I11" s="37">
        <v>10480</v>
      </c>
      <c r="J11" s="3">
        <v>1</v>
      </c>
      <c r="K11" s="67" t="s">
        <v>32</v>
      </c>
      <c r="L11" s="4">
        <v>9</v>
      </c>
      <c r="M11" s="5">
        <v>9800</v>
      </c>
      <c r="N11" s="19">
        <v>1</v>
      </c>
      <c r="O11" s="7">
        <v>20280</v>
      </c>
      <c r="P11" s="8">
        <v>2</v>
      </c>
      <c r="Q11" s="21">
        <v>3</v>
      </c>
    </row>
    <row r="12" spans="1:17" ht="15.75">
      <c r="A12" s="31">
        <v>4</v>
      </c>
      <c r="B12" s="29" t="s">
        <v>33</v>
      </c>
      <c r="C12" s="32" t="s">
        <v>24</v>
      </c>
      <c r="D12" s="38"/>
      <c r="E12" s="34"/>
      <c r="F12" s="35"/>
      <c r="G12" s="41" t="s">
        <v>28</v>
      </c>
      <c r="H12" s="42">
        <v>9</v>
      </c>
      <c r="I12" s="37">
        <v>11740</v>
      </c>
      <c r="J12" s="3">
        <v>2</v>
      </c>
      <c r="K12" s="68" t="s">
        <v>31</v>
      </c>
      <c r="L12" s="4">
        <v>10</v>
      </c>
      <c r="M12" s="5">
        <v>13000</v>
      </c>
      <c r="N12" s="19">
        <v>1</v>
      </c>
      <c r="O12" s="7">
        <v>24740</v>
      </c>
      <c r="P12" s="8">
        <v>3</v>
      </c>
      <c r="Q12" s="21">
        <v>4</v>
      </c>
    </row>
    <row r="13" spans="1:17" ht="15.75">
      <c r="A13" s="31">
        <v>5</v>
      </c>
      <c r="B13" s="30" t="s">
        <v>34</v>
      </c>
      <c r="C13" s="32" t="s">
        <v>24</v>
      </c>
      <c r="D13" s="38"/>
      <c r="E13" s="39"/>
      <c r="F13" s="40"/>
      <c r="G13" s="41" t="s">
        <v>26</v>
      </c>
      <c r="H13" s="42">
        <v>14</v>
      </c>
      <c r="I13" s="37">
        <v>6820</v>
      </c>
      <c r="J13" s="3">
        <v>2</v>
      </c>
      <c r="K13" s="69" t="s">
        <v>35</v>
      </c>
      <c r="L13" s="4">
        <v>13</v>
      </c>
      <c r="M13" s="5">
        <v>12340</v>
      </c>
      <c r="N13" s="19">
        <v>1</v>
      </c>
      <c r="O13" s="7">
        <v>19160</v>
      </c>
      <c r="P13" s="8">
        <v>3</v>
      </c>
      <c r="Q13" s="21">
        <v>5</v>
      </c>
    </row>
    <row r="14" spans="1:17" ht="15.75">
      <c r="A14" s="31">
        <v>6</v>
      </c>
      <c r="B14" s="29" t="s">
        <v>36</v>
      </c>
      <c r="C14" s="32" t="s">
        <v>24</v>
      </c>
      <c r="D14" s="38"/>
      <c r="E14" s="39"/>
      <c r="F14" s="40"/>
      <c r="G14" s="63" t="s">
        <v>35</v>
      </c>
      <c r="H14" s="42">
        <v>1</v>
      </c>
      <c r="I14" s="37">
        <v>4520</v>
      </c>
      <c r="J14" s="3">
        <v>1</v>
      </c>
      <c r="K14" s="1" t="s">
        <v>25</v>
      </c>
      <c r="L14" s="4">
        <v>6</v>
      </c>
      <c r="M14" s="5">
        <v>10440</v>
      </c>
      <c r="N14" s="19">
        <v>2</v>
      </c>
      <c r="O14" s="7">
        <v>14960</v>
      </c>
      <c r="P14" s="8">
        <v>3</v>
      </c>
      <c r="Q14" s="21">
        <v>6</v>
      </c>
    </row>
    <row r="15" spans="1:17" ht="15.75">
      <c r="A15" s="31">
        <v>7</v>
      </c>
      <c r="B15" s="29" t="s">
        <v>37</v>
      </c>
      <c r="C15" s="32" t="s">
        <v>24</v>
      </c>
      <c r="D15" s="38"/>
      <c r="E15" s="34"/>
      <c r="F15" s="35"/>
      <c r="G15" s="64" t="s">
        <v>32</v>
      </c>
      <c r="H15" s="42">
        <v>11</v>
      </c>
      <c r="I15" s="37">
        <v>13680</v>
      </c>
      <c r="J15" s="3">
        <v>1</v>
      </c>
      <c r="K15" s="1" t="s">
        <v>31</v>
      </c>
      <c r="L15" s="4">
        <v>2</v>
      </c>
      <c r="M15" s="5">
        <v>10740</v>
      </c>
      <c r="N15" s="19">
        <v>3</v>
      </c>
      <c r="O15" s="7">
        <v>24420</v>
      </c>
      <c r="P15" s="8">
        <v>4</v>
      </c>
      <c r="Q15" s="21">
        <v>7</v>
      </c>
    </row>
    <row r="16" spans="1:17" ht="15.75">
      <c r="A16" s="31">
        <v>8</v>
      </c>
      <c r="B16" s="30" t="s">
        <v>38</v>
      </c>
      <c r="C16" s="32" t="s">
        <v>24</v>
      </c>
      <c r="D16" s="38"/>
      <c r="E16" s="39"/>
      <c r="F16" s="40"/>
      <c r="G16" s="41" t="s">
        <v>25</v>
      </c>
      <c r="H16" s="42">
        <v>10</v>
      </c>
      <c r="I16" s="37">
        <v>12620</v>
      </c>
      <c r="J16" s="3">
        <v>2</v>
      </c>
      <c r="K16" s="1" t="s">
        <v>35</v>
      </c>
      <c r="L16" s="4">
        <v>8</v>
      </c>
      <c r="M16" s="5">
        <v>9680</v>
      </c>
      <c r="N16" s="19">
        <v>2</v>
      </c>
      <c r="O16" s="7">
        <v>22300</v>
      </c>
      <c r="P16" s="8">
        <v>4</v>
      </c>
      <c r="Q16" s="21">
        <v>8</v>
      </c>
    </row>
    <row r="17" spans="1:17" ht="15.75">
      <c r="A17" s="31">
        <v>9</v>
      </c>
      <c r="B17" s="29" t="s">
        <v>39</v>
      </c>
      <c r="C17" s="32" t="s">
        <v>24</v>
      </c>
      <c r="D17" s="38"/>
      <c r="E17" s="39"/>
      <c r="F17" s="40"/>
      <c r="G17" s="41" t="s">
        <v>28</v>
      </c>
      <c r="H17" s="42">
        <v>10</v>
      </c>
      <c r="I17" s="37">
        <v>8200</v>
      </c>
      <c r="J17" s="3">
        <v>3</v>
      </c>
      <c r="K17" s="1" t="s">
        <v>31</v>
      </c>
      <c r="L17" s="4">
        <v>3</v>
      </c>
      <c r="M17" s="5">
        <v>11520</v>
      </c>
      <c r="N17" s="19">
        <v>2</v>
      </c>
      <c r="O17" s="7">
        <v>19720</v>
      </c>
      <c r="P17" s="8">
        <v>5</v>
      </c>
      <c r="Q17" s="21">
        <v>9</v>
      </c>
    </row>
    <row r="18" spans="1:17" ht="15.75">
      <c r="A18" s="31">
        <v>10</v>
      </c>
      <c r="B18" s="29" t="s">
        <v>40</v>
      </c>
      <c r="C18" s="32" t="s">
        <v>24</v>
      </c>
      <c r="D18" s="33"/>
      <c r="E18" s="34"/>
      <c r="F18" s="35"/>
      <c r="G18" s="41" t="s">
        <v>32</v>
      </c>
      <c r="H18" s="42">
        <v>2</v>
      </c>
      <c r="I18" s="37">
        <v>5560</v>
      </c>
      <c r="J18" s="3">
        <v>3</v>
      </c>
      <c r="K18" s="1" t="s">
        <v>35</v>
      </c>
      <c r="L18" s="4">
        <v>5</v>
      </c>
      <c r="M18" s="5">
        <v>8700</v>
      </c>
      <c r="N18" s="19">
        <v>3</v>
      </c>
      <c r="O18" s="7">
        <v>14260</v>
      </c>
      <c r="P18" s="8">
        <v>6</v>
      </c>
      <c r="Q18" s="21">
        <v>10</v>
      </c>
    </row>
    <row r="19" spans="1:17" ht="15.75">
      <c r="A19" s="31">
        <v>11</v>
      </c>
      <c r="B19" s="30" t="s">
        <v>41</v>
      </c>
      <c r="C19" s="32" t="s">
        <v>24</v>
      </c>
      <c r="D19" s="43" t="s">
        <v>42</v>
      </c>
      <c r="E19" s="44"/>
      <c r="F19" s="40"/>
      <c r="G19" s="31" t="s">
        <v>31</v>
      </c>
      <c r="H19" s="36">
        <v>1</v>
      </c>
      <c r="I19" s="37">
        <v>5900</v>
      </c>
      <c r="J19" s="3">
        <v>3</v>
      </c>
      <c r="K19" s="1" t="s">
        <v>28</v>
      </c>
      <c r="L19" s="4">
        <v>12</v>
      </c>
      <c r="M19" s="5">
        <v>7440</v>
      </c>
      <c r="N19" s="19">
        <v>4</v>
      </c>
      <c r="O19" s="7">
        <v>13340</v>
      </c>
      <c r="P19" s="8">
        <v>7</v>
      </c>
      <c r="Q19" s="21">
        <v>11</v>
      </c>
    </row>
    <row r="20" spans="1:17" ht="15.75">
      <c r="A20" s="31">
        <v>12</v>
      </c>
      <c r="B20" s="30" t="s">
        <v>43</v>
      </c>
      <c r="C20" s="32" t="s">
        <v>24</v>
      </c>
      <c r="D20" s="38"/>
      <c r="E20" s="39"/>
      <c r="F20" s="40"/>
      <c r="G20" s="41" t="s">
        <v>25</v>
      </c>
      <c r="H20" s="42">
        <v>6</v>
      </c>
      <c r="I20" s="37">
        <v>7260</v>
      </c>
      <c r="J20" s="3">
        <v>3</v>
      </c>
      <c r="K20" s="1" t="s">
        <v>26</v>
      </c>
      <c r="L20" s="4">
        <v>10</v>
      </c>
      <c r="M20" s="5">
        <v>5820</v>
      </c>
      <c r="N20" s="19">
        <v>4</v>
      </c>
      <c r="O20" s="7">
        <v>13080</v>
      </c>
      <c r="P20" s="8">
        <v>7</v>
      </c>
      <c r="Q20" s="21">
        <v>12</v>
      </c>
    </row>
    <row r="21" spans="1:17" ht="15.75">
      <c r="A21" s="31">
        <v>13</v>
      </c>
      <c r="B21" s="29" t="s">
        <v>44</v>
      </c>
      <c r="C21" s="32" t="s">
        <v>24</v>
      </c>
      <c r="D21" s="43" t="s">
        <v>30</v>
      </c>
      <c r="E21" s="45"/>
      <c r="F21" s="35"/>
      <c r="G21" s="41" t="s">
        <v>32</v>
      </c>
      <c r="H21" s="42">
        <v>9</v>
      </c>
      <c r="I21" s="37">
        <v>5100</v>
      </c>
      <c r="J21" s="3">
        <v>4</v>
      </c>
      <c r="K21" s="1" t="s">
        <v>25</v>
      </c>
      <c r="L21" s="4">
        <v>9</v>
      </c>
      <c r="M21" s="5">
        <v>7440</v>
      </c>
      <c r="N21" s="19">
        <v>3</v>
      </c>
      <c r="O21" s="7">
        <v>12540</v>
      </c>
      <c r="P21" s="8">
        <v>7</v>
      </c>
      <c r="Q21" s="21">
        <v>13</v>
      </c>
    </row>
    <row r="22" spans="1:17" ht="15.75">
      <c r="A22" s="31">
        <v>14</v>
      </c>
      <c r="B22" s="30" t="s">
        <v>45</v>
      </c>
      <c r="C22" s="32" t="s">
        <v>24</v>
      </c>
      <c r="D22" s="43" t="s">
        <v>42</v>
      </c>
      <c r="E22" s="44"/>
      <c r="F22" s="40"/>
      <c r="G22" s="41" t="s">
        <v>26</v>
      </c>
      <c r="H22" s="42">
        <v>10</v>
      </c>
      <c r="I22" s="37">
        <v>4560</v>
      </c>
      <c r="J22" s="3">
        <v>4</v>
      </c>
      <c r="K22" s="1" t="s">
        <v>26</v>
      </c>
      <c r="L22" s="4">
        <v>9</v>
      </c>
      <c r="M22" s="5">
        <v>7740</v>
      </c>
      <c r="N22" s="19">
        <v>3</v>
      </c>
      <c r="O22" s="7">
        <v>12300</v>
      </c>
      <c r="P22" s="8">
        <v>7</v>
      </c>
      <c r="Q22" s="21">
        <v>14</v>
      </c>
    </row>
    <row r="23" spans="1:17" ht="15.75">
      <c r="A23" s="31">
        <v>15</v>
      </c>
      <c r="B23" s="30" t="s">
        <v>46</v>
      </c>
      <c r="C23" s="32" t="s">
        <v>24</v>
      </c>
      <c r="D23" s="38"/>
      <c r="E23" s="39"/>
      <c r="F23" s="40"/>
      <c r="G23" s="41" t="s">
        <v>35</v>
      </c>
      <c r="H23" s="42">
        <v>10</v>
      </c>
      <c r="I23" s="37">
        <v>1640</v>
      </c>
      <c r="J23" s="3">
        <v>6</v>
      </c>
      <c r="K23" s="1" t="s">
        <v>28</v>
      </c>
      <c r="L23" s="4">
        <v>7</v>
      </c>
      <c r="M23" s="5">
        <v>12760</v>
      </c>
      <c r="N23" s="19">
        <v>2</v>
      </c>
      <c r="O23" s="7">
        <v>14400</v>
      </c>
      <c r="P23" s="8">
        <v>8</v>
      </c>
      <c r="Q23" s="21">
        <v>15</v>
      </c>
    </row>
    <row r="24" spans="1:17" ht="15.75">
      <c r="A24" s="31">
        <v>16</v>
      </c>
      <c r="B24" s="29" t="s">
        <v>47</v>
      </c>
      <c r="C24" s="32" t="s">
        <v>24</v>
      </c>
      <c r="D24" s="38"/>
      <c r="E24" s="34"/>
      <c r="F24" s="35"/>
      <c r="G24" s="41" t="s">
        <v>25</v>
      </c>
      <c r="H24" s="42">
        <v>13</v>
      </c>
      <c r="I24" s="37">
        <v>7220</v>
      </c>
      <c r="J24" s="3">
        <v>4</v>
      </c>
      <c r="K24" s="1" t="s">
        <v>35</v>
      </c>
      <c r="L24" s="4">
        <v>1</v>
      </c>
      <c r="M24" s="5">
        <v>6420</v>
      </c>
      <c r="N24" s="19">
        <v>5</v>
      </c>
      <c r="O24" s="7">
        <v>13640</v>
      </c>
      <c r="P24" s="8">
        <v>9</v>
      </c>
      <c r="Q24" s="21">
        <v>16</v>
      </c>
    </row>
    <row r="25" spans="1:17" ht="15.75">
      <c r="A25" s="31">
        <v>17</v>
      </c>
      <c r="B25" s="29" t="s">
        <v>48</v>
      </c>
      <c r="C25" s="32" t="s">
        <v>24</v>
      </c>
      <c r="D25" s="43" t="s">
        <v>49</v>
      </c>
      <c r="E25" s="44"/>
      <c r="F25" s="40"/>
      <c r="G25" s="41" t="s">
        <v>28</v>
      </c>
      <c r="H25" s="42">
        <v>2</v>
      </c>
      <c r="I25" s="37">
        <v>7780</v>
      </c>
      <c r="J25" s="3">
        <v>4</v>
      </c>
      <c r="K25" s="1" t="s">
        <v>32</v>
      </c>
      <c r="L25" s="4">
        <v>11</v>
      </c>
      <c r="M25" s="5">
        <v>5460</v>
      </c>
      <c r="N25" s="19">
        <v>5</v>
      </c>
      <c r="O25" s="7">
        <v>13240</v>
      </c>
      <c r="P25" s="8">
        <v>9</v>
      </c>
      <c r="Q25" s="21">
        <v>17</v>
      </c>
    </row>
    <row r="26" spans="1:17" ht="15.75">
      <c r="A26" s="31">
        <v>18</v>
      </c>
      <c r="B26" s="29" t="s">
        <v>50</v>
      </c>
      <c r="C26" s="32" t="s">
        <v>24</v>
      </c>
      <c r="D26" s="38"/>
      <c r="E26" s="39"/>
      <c r="F26" s="40"/>
      <c r="G26" s="41" t="s">
        <v>31</v>
      </c>
      <c r="H26" s="42">
        <v>13</v>
      </c>
      <c r="I26" s="37">
        <v>7960</v>
      </c>
      <c r="J26" s="3">
        <v>2</v>
      </c>
      <c r="K26" s="1" t="s">
        <v>32</v>
      </c>
      <c r="L26" s="4">
        <v>12</v>
      </c>
      <c r="M26" s="5">
        <v>5020</v>
      </c>
      <c r="N26" s="19">
        <v>7</v>
      </c>
      <c r="O26" s="7">
        <v>12980</v>
      </c>
      <c r="P26" s="8">
        <v>9</v>
      </c>
      <c r="Q26" s="21">
        <v>18</v>
      </c>
    </row>
    <row r="27" spans="1:17" ht="15.75">
      <c r="A27" s="31">
        <v>19</v>
      </c>
      <c r="B27" s="29" t="s">
        <v>51</v>
      </c>
      <c r="C27" s="32" t="s">
        <v>24</v>
      </c>
      <c r="D27" s="38"/>
      <c r="E27" s="34"/>
      <c r="F27" s="35"/>
      <c r="G27" s="41" t="s">
        <v>25</v>
      </c>
      <c r="H27" s="42">
        <v>8</v>
      </c>
      <c r="I27" s="37">
        <v>6400</v>
      </c>
      <c r="J27" s="3">
        <v>5</v>
      </c>
      <c r="K27" s="1" t="s">
        <v>35</v>
      </c>
      <c r="L27" s="4">
        <v>12</v>
      </c>
      <c r="M27" s="5">
        <v>6520</v>
      </c>
      <c r="N27" s="19">
        <v>4</v>
      </c>
      <c r="O27" s="7">
        <v>12920</v>
      </c>
      <c r="P27" s="8">
        <v>9</v>
      </c>
      <c r="Q27" s="21">
        <v>19</v>
      </c>
    </row>
    <row r="28" spans="1:17" ht="15.75">
      <c r="A28" s="31">
        <v>20</v>
      </c>
      <c r="B28" s="30" t="s">
        <v>52</v>
      </c>
      <c r="C28" s="32" t="s">
        <v>24</v>
      </c>
      <c r="D28" s="38"/>
      <c r="E28" s="39"/>
      <c r="F28" s="40"/>
      <c r="G28" s="41" t="s">
        <v>32</v>
      </c>
      <c r="H28" s="42">
        <v>13</v>
      </c>
      <c r="I28" s="37">
        <v>4000</v>
      </c>
      <c r="J28" s="3">
        <v>5</v>
      </c>
      <c r="K28" s="1" t="s">
        <v>32</v>
      </c>
      <c r="L28" s="4">
        <v>8</v>
      </c>
      <c r="M28" s="5">
        <v>5700</v>
      </c>
      <c r="N28" s="19">
        <v>4</v>
      </c>
      <c r="O28" s="7">
        <v>9700</v>
      </c>
      <c r="P28" s="8">
        <v>9</v>
      </c>
      <c r="Q28" s="21">
        <v>20</v>
      </c>
    </row>
    <row r="29" spans="1:17" ht="15.75">
      <c r="A29" s="31">
        <v>21</v>
      </c>
      <c r="B29" s="29" t="s">
        <v>53</v>
      </c>
      <c r="C29" s="32" t="s">
        <v>24</v>
      </c>
      <c r="D29" s="38"/>
      <c r="E29" s="39"/>
      <c r="F29" s="40"/>
      <c r="G29" s="41" t="s">
        <v>32</v>
      </c>
      <c r="H29" s="42">
        <v>8</v>
      </c>
      <c r="I29" s="37">
        <v>7680</v>
      </c>
      <c r="J29" s="3">
        <v>2</v>
      </c>
      <c r="K29" s="1" t="s">
        <v>26</v>
      </c>
      <c r="L29" s="4">
        <v>2</v>
      </c>
      <c r="M29" s="5">
        <v>3860</v>
      </c>
      <c r="N29" s="19">
        <v>8</v>
      </c>
      <c r="O29" s="7">
        <v>11540</v>
      </c>
      <c r="P29" s="8">
        <v>10</v>
      </c>
      <c r="Q29" s="21">
        <v>21</v>
      </c>
    </row>
    <row r="30" spans="1:17" ht="15.75">
      <c r="A30" s="31">
        <v>22</v>
      </c>
      <c r="B30" s="29" t="s">
        <v>54</v>
      </c>
      <c r="C30" s="32" t="s">
        <v>24</v>
      </c>
      <c r="D30" s="38"/>
      <c r="E30" s="34"/>
      <c r="F30" s="35"/>
      <c r="G30" s="41" t="s">
        <v>31</v>
      </c>
      <c r="H30" s="42">
        <v>4</v>
      </c>
      <c r="I30" s="37">
        <v>4520</v>
      </c>
      <c r="J30" s="3">
        <v>4</v>
      </c>
      <c r="K30" s="1" t="s">
        <v>32</v>
      </c>
      <c r="L30" s="4">
        <v>14</v>
      </c>
      <c r="M30" s="5">
        <v>5040</v>
      </c>
      <c r="N30" s="19">
        <v>6</v>
      </c>
      <c r="O30" s="7">
        <v>9560</v>
      </c>
      <c r="P30" s="8">
        <v>10</v>
      </c>
      <c r="Q30" s="21">
        <v>22</v>
      </c>
    </row>
    <row r="31" spans="1:17" ht="15.75">
      <c r="A31" s="31">
        <v>23</v>
      </c>
      <c r="B31" s="29" t="s">
        <v>55</v>
      </c>
      <c r="C31" s="32" t="s">
        <v>24</v>
      </c>
      <c r="D31" s="38"/>
      <c r="E31" s="39"/>
      <c r="F31" s="40"/>
      <c r="G31" s="41" t="s">
        <v>26</v>
      </c>
      <c r="H31" s="42">
        <v>4</v>
      </c>
      <c r="I31" s="37">
        <v>3300</v>
      </c>
      <c r="J31" s="3">
        <v>9.5</v>
      </c>
      <c r="K31" s="66" t="s">
        <v>28</v>
      </c>
      <c r="L31" s="4">
        <v>8</v>
      </c>
      <c r="M31" s="5">
        <v>21220</v>
      </c>
      <c r="N31" s="19">
        <v>1</v>
      </c>
      <c r="O31" s="7">
        <v>24520</v>
      </c>
      <c r="P31" s="8">
        <v>10.5</v>
      </c>
      <c r="Q31" s="21">
        <v>23</v>
      </c>
    </row>
    <row r="32" spans="1:17" ht="15.75">
      <c r="A32" s="31">
        <v>24</v>
      </c>
      <c r="B32" s="29" t="s">
        <v>56</v>
      </c>
      <c r="C32" s="32" t="s">
        <v>24</v>
      </c>
      <c r="D32" s="38"/>
      <c r="E32" s="39"/>
      <c r="F32" s="40"/>
      <c r="G32" s="41" t="s">
        <v>28</v>
      </c>
      <c r="H32" s="42">
        <v>3</v>
      </c>
      <c r="I32" s="37">
        <v>5460</v>
      </c>
      <c r="J32" s="3">
        <v>7</v>
      </c>
      <c r="K32" s="1" t="s">
        <v>31</v>
      </c>
      <c r="L32" s="4">
        <v>5</v>
      </c>
      <c r="M32" s="5">
        <v>7900</v>
      </c>
      <c r="N32" s="19">
        <v>4</v>
      </c>
      <c r="O32" s="7">
        <v>13360</v>
      </c>
      <c r="P32" s="8">
        <v>11</v>
      </c>
      <c r="Q32" s="21">
        <v>24</v>
      </c>
    </row>
    <row r="33" spans="1:17" ht="15.75">
      <c r="A33" s="31">
        <v>25</v>
      </c>
      <c r="B33" s="29" t="s">
        <v>57</v>
      </c>
      <c r="C33" s="32" t="s">
        <v>24</v>
      </c>
      <c r="D33" s="38"/>
      <c r="E33" s="34"/>
      <c r="F33" s="35"/>
      <c r="G33" s="41" t="s">
        <v>28</v>
      </c>
      <c r="H33" s="42">
        <v>13</v>
      </c>
      <c r="I33" s="37">
        <v>5780</v>
      </c>
      <c r="J33" s="3">
        <v>6</v>
      </c>
      <c r="K33" s="1" t="s">
        <v>25</v>
      </c>
      <c r="L33" s="4">
        <v>5</v>
      </c>
      <c r="M33" s="5">
        <v>5140</v>
      </c>
      <c r="N33" s="19">
        <v>5</v>
      </c>
      <c r="O33" s="7">
        <v>10920</v>
      </c>
      <c r="P33" s="8">
        <v>11</v>
      </c>
      <c r="Q33" s="21">
        <v>25</v>
      </c>
    </row>
    <row r="34" spans="1:17" ht="15.75">
      <c r="A34" s="31">
        <v>26</v>
      </c>
      <c r="B34" s="29" t="s">
        <v>58</v>
      </c>
      <c r="C34" s="32" t="s">
        <v>24</v>
      </c>
      <c r="D34" s="38"/>
      <c r="E34" s="39"/>
      <c r="F34" s="40"/>
      <c r="G34" s="41" t="s">
        <v>26</v>
      </c>
      <c r="H34" s="42">
        <v>6</v>
      </c>
      <c r="I34" s="37">
        <v>6360</v>
      </c>
      <c r="J34" s="3">
        <v>3</v>
      </c>
      <c r="K34" s="1" t="s">
        <v>32</v>
      </c>
      <c r="L34" s="4">
        <v>13</v>
      </c>
      <c r="M34" s="5">
        <v>4300</v>
      </c>
      <c r="N34" s="19">
        <v>8</v>
      </c>
      <c r="O34" s="7">
        <v>10660</v>
      </c>
      <c r="P34" s="8">
        <v>11</v>
      </c>
      <c r="Q34" s="21">
        <v>26</v>
      </c>
    </row>
    <row r="35" spans="1:17" ht="15.75">
      <c r="A35" s="31">
        <v>27</v>
      </c>
      <c r="B35" s="29" t="s">
        <v>59</v>
      </c>
      <c r="C35" s="32" t="s">
        <v>24</v>
      </c>
      <c r="D35" s="43" t="s">
        <v>49</v>
      </c>
      <c r="E35" s="44"/>
      <c r="F35" s="40"/>
      <c r="G35" s="41" t="s">
        <v>35</v>
      </c>
      <c r="H35" s="42">
        <v>14</v>
      </c>
      <c r="I35" s="37">
        <v>4100</v>
      </c>
      <c r="J35" s="3">
        <v>2</v>
      </c>
      <c r="K35" s="1" t="s">
        <v>26</v>
      </c>
      <c r="L35" s="4">
        <v>6</v>
      </c>
      <c r="M35" s="5">
        <v>3480</v>
      </c>
      <c r="N35" s="19">
        <v>9</v>
      </c>
      <c r="O35" s="7">
        <v>7580</v>
      </c>
      <c r="P35" s="8">
        <v>11</v>
      </c>
      <c r="Q35" s="21">
        <v>27</v>
      </c>
    </row>
    <row r="36" spans="1:17" ht="15.75">
      <c r="A36" s="31">
        <v>28</v>
      </c>
      <c r="B36" s="30" t="s">
        <v>60</v>
      </c>
      <c r="C36" s="32" t="s">
        <v>24</v>
      </c>
      <c r="D36" s="38"/>
      <c r="E36" s="34"/>
      <c r="F36" s="35"/>
      <c r="G36" s="41" t="s">
        <v>35</v>
      </c>
      <c r="H36" s="42">
        <v>11</v>
      </c>
      <c r="I36" s="37">
        <v>2640</v>
      </c>
      <c r="J36" s="3">
        <v>3</v>
      </c>
      <c r="K36" s="1" t="s">
        <v>28</v>
      </c>
      <c r="L36" s="4">
        <v>13</v>
      </c>
      <c r="M36" s="5">
        <v>4400</v>
      </c>
      <c r="N36" s="19">
        <v>8</v>
      </c>
      <c r="O36" s="7">
        <v>7040</v>
      </c>
      <c r="P36" s="8">
        <v>11</v>
      </c>
      <c r="Q36" s="21">
        <v>28</v>
      </c>
    </row>
    <row r="37" spans="1:17" ht="15.75">
      <c r="A37" s="31">
        <v>29</v>
      </c>
      <c r="B37" s="30" t="s">
        <v>61</v>
      </c>
      <c r="C37" s="32" t="s">
        <v>24</v>
      </c>
      <c r="D37" s="38"/>
      <c r="E37" s="39"/>
      <c r="F37" s="40"/>
      <c r="G37" s="65" t="s">
        <v>26</v>
      </c>
      <c r="H37" s="42">
        <v>13</v>
      </c>
      <c r="I37" s="37">
        <v>8940</v>
      </c>
      <c r="J37" s="3">
        <v>1</v>
      </c>
      <c r="K37" s="1" t="s">
        <v>32</v>
      </c>
      <c r="L37" s="4">
        <v>2</v>
      </c>
      <c r="M37" s="5">
        <v>3140</v>
      </c>
      <c r="N37" s="19">
        <v>11</v>
      </c>
      <c r="O37" s="7">
        <v>12080</v>
      </c>
      <c r="P37" s="8">
        <v>12</v>
      </c>
      <c r="Q37" s="21">
        <v>29</v>
      </c>
    </row>
    <row r="38" spans="1:17" ht="15.75">
      <c r="A38" s="31">
        <v>30</v>
      </c>
      <c r="B38" s="30" t="s">
        <v>62</v>
      </c>
      <c r="C38" s="32" t="s">
        <v>24</v>
      </c>
      <c r="D38" s="38"/>
      <c r="E38" s="39"/>
      <c r="F38" s="40"/>
      <c r="G38" s="41" t="s">
        <v>25</v>
      </c>
      <c r="H38" s="42">
        <v>15</v>
      </c>
      <c r="I38" s="37">
        <v>6220</v>
      </c>
      <c r="J38" s="3">
        <v>6</v>
      </c>
      <c r="K38" s="1" t="s">
        <v>35</v>
      </c>
      <c r="L38" s="4">
        <v>3</v>
      </c>
      <c r="M38" s="5">
        <v>4740</v>
      </c>
      <c r="N38" s="19">
        <v>6</v>
      </c>
      <c r="O38" s="7">
        <v>10960</v>
      </c>
      <c r="P38" s="8">
        <v>12</v>
      </c>
      <c r="Q38" s="21">
        <v>30</v>
      </c>
    </row>
    <row r="39" spans="1:17" ht="15.75">
      <c r="A39" s="31">
        <v>31</v>
      </c>
      <c r="B39" s="29" t="s">
        <v>63</v>
      </c>
      <c r="C39" s="32" t="s">
        <v>24</v>
      </c>
      <c r="D39" s="38"/>
      <c r="E39" s="34"/>
      <c r="F39" s="35"/>
      <c r="G39" s="41" t="s">
        <v>35</v>
      </c>
      <c r="H39" s="42">
        <v>6</v>
      </c>
      <c r="I39" s="37">
        <v>1280</v>
      </c>
      <c r="J39" s="3">
        <v>10</v>
      </c>
      <c r="K39" s="1" t="s">
        <v>32</v>
      </c>
      <c r="L39" s="4">
        <v>4</v>
      </c>
      <c r="M39" s="5">
        <v>7940</v>
      </c>
      <c r="N39" s="19">
        <v>2</v>
      </c>
      <c r="O39" s="7">
        <v>9220</v>
      </c>
      <c r="P39" s="8">
        <v>12</v>
      </c>
      <c r="Q39" s="21">
        <v>31</v>
      </c>
    </row>
    <row r="40" spans="1:17" ht="15.75">
      <c r="A40" s="31">
        <v>32</v>
      </c>
      <c r="B40" s="29" t="s">
        <v>64</v>
      </c>
      <c r="C40" s="32" t="s">
        <v>24</v>
      </c>
      <c r="D40" s="38"/>
      <c r="E40" s="39"/>
      <c r="F40" s="40"/>
      <c r="G40" s="41" t="s">
        <v>31</v>
      </c>
      <c r="H40" s="42">
        <v>5</v>
      </c>
      <c r="I40" s="37">
        <v>3200</v>
      </c>
      <c r="J40" s="3">
        <v>5</v>
      </c>
      <c r="K40" s="1" t="s">
        <v>31</v>
      </c>
      <c r="L40" s="4">
        <v>12</v>
      </c>
      <c r="M40" s="5">
        <v>5400</v>
      </c>
      <c r="N40" s="19">
        <v>7</v>
      </c>
      <c r="O40" s="7">
        <v>8600</v>
      </c>
      <c r="P40" s="8">
        <v>12</v>
      </c>
      <c r="Q40" s="21">
        <v>32</v>
      </c>
    </row>
    <row r="41" spans="1:17" ht="15.75">
      <c r="A41" s="31">
        <v>33</v>
      </c>
      <c r="B41" s="30" t="s">
        <v>65</v>
      </c>
      <c r="C41" s="32" t="s">
        <v>24</v>
      </c>
      <c r="D41" s="38"/>
      <c r="E41" s="39"/>
      <c r="F41" s="40"/>
      <c r="G41" s="41" t="s">
        <v>26</v>
      </c>
      <c r="H41" s="42">
        <v>11</v>
      </c>
      <c r="I41" s="37">
        <v>4380</v>
      </c>
      <c r="J41" s="3">
        <v>5</v>
      </c>
      <c r="K41" s="1" t="s">
        <v>26</v>
      </c>
      <c r="L41" s="4">
        <v>8</v>
      </c>
      <c r="M41" s="5">
        <v>4100</v>
      </c>
      <c r="N41" s="19">
        <v>7</v>
      </c>
      <c r="O41" s="7">
        <v>8480</v>
      </c>
      <c r="P41" s="8">
        <v>12</v>
      </c>
      <c r="Q41" s="21">
        <v>33</v>
      </c>
    </row>
    <row r="42" spans="1:17" ht="15.75">
      <c r="A42" s="31">
        <v>34</v>
      </c>
      <c r="B42" s="29" t="s">
        <v>66</v>
      </c>
      <c r="C42" s="32" t="s">
        <v>24</v>
      </c>
      <c r="D42" s="38"/>
      <c r="E42" s="34"/>
      <c r="F42" s="35"/>
      <c r="G42" s="41" t="s">
        <v>25</v>
      </c>
      <c r="H42" s="42">
        <v>2</v>
      </c>
      <c r="I42" s="37">
        <v>4660</v>
      </c>
      <c r="J42" s="3">
        <v>8</v>
      </c>
      <c r="K42" s="1" t="s">
        <v>28</v>
      </c>
      <c r="L42" s="4">
        <v>2</v>
      </c>
      <c r="M42" s="5">
        <v>6140</v>
      </c>
      <c r="N42" s="19">
        <v>5</v>
      </c>
      <c r="O42" s="7">
        <v>10800</v>
      </c>
      <c r="P42" s="8">
        <v>13</v>
      </c>
      <c r="Q42" s="21">
        <v>34</v>
      </c>
    </row>
    <row r="43" spans="1:17" ht="15.75">
      <c r="A43" s="31">
        <v>35</v>
      </c>
      <c r="B43" s="29" t="s">
        <v>67</v>
      </c>
      <c r="C43" s="32" t="s">
        <v>24</v>
      </c>
      <c r="D43" s="38"/>
      <c r="E43" s="39"/>
      <c r="F43" s="40"/>
      <c r="G43" s="41" t="s">
        <v>28</v>
      </c>
      <c r="H43" s="42">
        <v>11</v>
      </c>
      <c r="I43" s="37">
        <v>3560</v>
      </c>
      <c r="J43" s="3">
        <v>9</v>
      </c>
      <c r="K43" s="1" t="s">
        <v>25</v>
      </c>
      <c r="L43" s="4">
        <v>10</v>
      </c>
      <c r="M43" s="5">
        <v>6560</v>
      </c>
      <c r="N43" s="19">
        <v>4</v>
      </c>
      <c r="O43" s="7">
        <v>10120</v>
      </c>
      <c r="P43" s="8">
        <v>13</v>
      </c>
      <c r="Q43" s="21">
        <v>35</v>
      </c>
    </row>
    <row r="44" spans="1:17" ht="15.75">
      <c r="A44" s="31">
        <v>36</v>
      </c>
      <c r="B44" s="30" t="s">
        <v>68</v>
      </c>
      <c r="C44" s="32" t="s">
        <v>24</v>
      </c>
      <c r="D44" s="38"/>
      <c r="E44" s="39"/>
      <c r="F44" s="40"/>
      <c r="G44" s="41" t="s">
        <v>31</v>
      </c>
      <c r="H44" s="42">
        <v>8</v>
      </c>
      <c r="I44" s="37">
        <v>2820</v>
      </c>
      <c r="J44" s="3">
        <v>7</v>
      </c>
      <c r="K44" s="1" t="s">
        <v>31</v>
      </c>
      <c r="L44" s="4">
        <v>4</v>
      </c>
      <c r="M44" s="5">
        <v>5800</v>
      </c>
      <c r="N44" s="19">
        <v>6</v>
      </c>
      <c r="O44" s="7">
        <v>8620</v>
      </c>
      <c r="P44" s="8">
        <v>13</v>
      </c>
      <c r="Q44" s="21">
        <v>36</v>
      </c>
    </row>
    <row r="45" spans="1:17" ht="15.75">
      <c r="A45" s="31">
        <v>37</v>
      </c>
      <c r="B45" s="29" t="s">
        <v>69</v>
      </c>
      <c r="C45" s="32" t="s">
        <v>24</v>
      </c>
      <c r="D45" s="38"/>
      <c r="E45" s="34"/>
      <c r="F45" s="35"/>
      <c r="G45" s="41" t="s">
        <v>35</v>
      </c>
      <c r="H45" s="42">
        <v>2</v>
      </c>
      <c r="I45" s="37">
        <v>2600</v>
      </c>
      <c r="J45" s="3">
        <v>4</v>
      </c>
      <c r="K45" s="1" t="s">
        <v>28</v>
      </c>
      <c r="L45" s="4">
        <v>3</v>
      </c>
      <c r="M45" s="5">
        <v>3500</v>
      </c>
      <c r="N45" s="19">
        <v>10</v>
      </c>
      <c r="O45" s="7">
        <v>6100</v>
      </c>
      <c r="P45" s="8">
        <v>14</v>
      </c>
      <c r="Q45" s="21">
        <v>37</v>
      </c>
    </row>
    <row r="46" spans="1:17" ht="15.75">
      <c r="A46" s="31">
        <v>38</v>
      </c>
      <c r="B46" s="29" t="s">
        <v>70</v>
      </c>
      <c r="C46" s="32" t="s">
        <v>24</v>
      </c>
      <c r="D46" s="46" t="s">
        <v>42</v>
      </c>
      <c r="E46" s="45"/>
      <c r="F46" s="35"/>
      <c r="G46" s="41" t="s">
        <v>35</v>
      </c>
      <c r="H46" s="42">
        <v>4</v>
      </c>
      <c r="I46" s="37">
        <v>1540</v>
      </c>
      <c r="J46" s="3">
        <v>7</v>
      </c>
      <c r="K46" s="1" t="s">
        <v>28</v>
      </c>
      <c r="L46" s="4">
        <v>11</v>
      </c>
      <c r="M46" s="5">
        <v>4520</v>
      </c>
      <c r="N46" s="19">
        <v>7</v>
      </c>
      <c r="O46" s="7">
        <v>6060</v>
      </c>
      <c r="P46" s="8">
        <v>14</v>
      </c>
      <c r="Q46" s="21">
        <v>38</v>
      </c>
    </row>
    <row r="47" spans="1:17" ht="15.75">
      <c r="A47" s="31">
        <v>39</v>
      </c>
      <c r="B47" s="29" t="s">
        <v>71</v>
      </c>
      <c r="C47" s="32" t="s">
        <v>24</v>
      </c>
      <c r="D47" s="33"/>
      <c r="E47" s="34"/>
      <c r="F47" s="40"/>
      <c r="G47" s="41" t="s">
        <v>31</v>
      </c>
      <c r="H47" s="42">
        <v>2</v>
      </c>
      <c r="I47" s="37">
        <v>1700</v>
      </c>
      <c r="J47" s="3">
        <v>12</v>
      </c>
      <c r="K47" s="1" t="s">
        <v>28</v>
      </c>
      <c r="L47" s="4">
        <v>4</v>
      </c>
      <c r="M47" s="5">
        <v>7760</v>
      </c>
      <c r="N47" s="19">
        <v>3</v>
      </c>
      <c r="O47" s="7">
        <v>9460</v>
      </c>
      <c r="P47" s="8">
        <v>15</v>
      </c>
      <c r="Q47" s="21">
        <v>39</v>
      </c>
    </row>
    <row r="48" spans="1:17" ht="15.75">
      <c r="A48" s="31">
        <v>40</v>
      </c>
      <c r="B48" s="29" t="s">
        <v>72</v>
      </c>
      <c r="C48" s="32" t="s">
        <v>24</v>
      </c>
      <c r="D48" s="33"/>
      <c r="E48" s="34"/>
      <c r="F48" s="40"/>
      <c r="G48" s="41" t="s">
        <v>28</v>
      </c>
      <c r="H48" s="42">
        <v>14</v>
      </c>
      <c r="I48" s="37">
        <v>3700</v>
      </c>
      <c r="J48" s="3">
        <v>8</v>
      </c>
      <c r="K48" s="1" t="s">
        <v>35</v>
      </c>
      <c r="L48" s="4">
        <v>10</v>
      </c>
      <c r="M48" s="5">
        <v>4400</v>
      </c>
      <c r="N48" s="19">
        <v>7</v>
      </c>
      <c r="O48" s="7">
        <v>8100</v>
      </c>
      <c r="P48" s="8">
        <v>15</v>
      </c>
      <c r="Q48" s="21">
        <v>40.5</v>
      </c>
    </row>
    <row r="49" spans="1:17" ht="15.75">
      <c r="A49" s="31">
        <v>41</v>
      </c>
      <c r="B49" s="29" t="s">
        <v>73</v>
      </c>
      <c r="C49" s="32" t="s">
        <v>24</v>
      </c>
      <c r="D49" s="33"/>
      <c r="E49" s="34"/>
      <c r="F49" s="40"/>
      <c r="G49" s="41" t="s">
        <v>32</v>
      </c>
      <c r="H49" s="42">
        <v>5</v>
      </c>
      <c r="I49" s="37">
        <v>3200</v>
      </c>
      <c r="J49" s="3">
        <v>7</v>
      </c>
      <c r="K49" s="1" t="s">
        <v>31</v>
      </c>
      <c r="L49" s="4">
        <v>13</v>
      </c>
      <c r="M49" s="5">
        <v>4900</v>
      </c>
      <c r="N49" s="19">
        <v>8</v>
      </c>
      <c r="O49" s="7">
        <v>8100</v>
      </c>
      <c r="P49" s="8">
        <v>15</v>
      </c>
      <c r="Q49" s="21">
        <v>40.5</v>
      </c>
    </row>
    <row r="50" spans="1:17" ht="15.75">
      <c r="A50" s="31">
        <v>42</v>
      </c>
      <c r="B50" s="29" t="s">
        <v>74</v>
      </c>
      <c r="C50" s="32" t="s">
        <v>24</v>
      </c>
      <c r="D50" s="46" t="s">
        <v>42</v>
      </c>
      <c r="E50" s="45"/>
      <c r="F50" s="40"/>
      <c r="G50" s="41" t="s">
        <v>31</v>
      </c>
      <c r="H50" s="42">
        <v>9</v>
      </c>
      <c r="I50" s="37">
        <v>1940</v>
      </c>
      <c r="J50" s="3">
        <v>9</v>
      </c>
      <c r="K50" s="1" t="s">
        <v>25</v>
      </c>
      <c r="L50" s="4">
        <v>14</v>
      </c>
      <c r="M50" s="5">
        <v>2940</v>
      </c>
      <c r="N50" s="19">
        <v>6</v>
      </c>
      <c r="O50" s="7">
        <v>4880</v>
      </c>
      <c r="P50" s="8">
        <v>15</v>
      </c>
      <c r="Q50" s="21">
        <v>42</v>
      </c>
    </row>
    <row r="51" spans="1:17" ht="15.75">
      <c r="A51" s="31">
        <v>43</v>
      </c>
      <c r="B51" s="29" t="s">
        <v>75</v>
      </c>
      <c r="C51" s="32" t="s">
        <v>24</v>
      </c>
      <c r="D51" s="33"/>
      <c r="E51" s="34"/>
      <c r="F51" s="40"/>
      <c r="G51" s="41" t="s">
        <v>26</v>
      </c>
      <c r="H51" s="42">
        <v>8</v>
      </c>
      <c r="I51" s="37">
        <v>320</v>
      </c>
      <c r="J51" s="3">
        <v>14</v>
      </c>
      <c r="K51" s="1" t="s">
        <v>26</v>
      </c>
      <c r="L51" s="4">
        <v>13</v>
      </c>
      <c r="M51" s="5">
        <v>9760</v>
      </c>
      <c r="N51" s="19">
        <v>2</v>
      </c>
      <c r="O51" s="7">
        <v>10080</v>
      </c>
      <c r="P51" s="8">
        <v>16</v>
      </c>
      <c r="Q51" s="21">
        <v>43</v>
      </c>
    </row>
    <row r="52" spans="1:17" ht="15.75">
      <c r="A52" s="31">
        <v>44</v>
      </c>
      <c r="B52" s="30" t="s">
        <v>76</v>
      </c>
      <c r="C52" s="32" t="s">
        <v>24</v>
      </c>
      <c r="D52" s="33"/>
      <c r="E52" s="34"/>
      <c r="F52" s="40"/>
      <c r="G52" s="41" t="s">
        <v>25</v>
      </c>
      <c r="H52" s="42">
        <v>4</v>
      </c>
      <c r="I52" s="37">
        <v>5220</v>
      </c>
      <c r="J52" s="3">
        <v>7</v>
      </c>
      <c r="K52" s="1" t="s">
        <v>28</v>
      </c>
      <c r="L52" s="4">
        <v>14</v>
      </c>
      <c r="M52" s="5">
        <v>3800</v>
      </c>
      <c r="N52" s="19">
        <v>9</v>
      </c>
      <c r="O52" s="7">
        <v>9020</v>
      </c>
      <c r="P52" s="8">
        <v>16</v>
      </c>
      <c r="Q52" s="21">
        <v>44</v>
      </c>
    </row>
    <row r="53" spans="1:17" ht="15.75">
      <c r="A53" s="31">
        <v>45</v>
      </c>
      <c r="B53" s="29" t="s">
        <v>77</v>
      </c>
      <c r="C53" s="32" t="s">
        <v>24</v>
      </c>
      <c r="D53" s="33"/>
      <c r="E53" s="34"/>
      <c r="F53" s="40"/>
      <c r="G53" s="41" t="s">
        <v>31</v>
      </c>
      <c r="H53" s="42">
        <v>6</v>
      </c>
      <c r="I53" s="37">
        <v>1200</v>
      </c>
      <c r="J53" s="3">
        <v>13</v>
      </c>
      <c r="K53" s="1" t="s">
        <v>32</v>
      </c>
      <c r="L53" s="4">
        <v>3</v>
      </c>
      <c r="M53" s="5">
        <v>6960</v>
      </c>
      <c r="N53" s="19">
        <v>3</v>
      </c>
      <c r="O53" s="7">
        <v>8160</v>
      </c>
      <c r="P53" s="8">
        <v>16</v>
      </c>
      <c r="Q53" s="21">
        <v>45</v>
      </c>
    </row>
    <row r="54" spans="1:17" ht="15.75">
      <c r="A54" s="31">
        <v>46</v>
      </c>
      <c r="B54" s="29" t="s">
        <v>78</v>
      </c>
      <c r="C54" s="32" t="s">
        <v>24</v>
      </c>
      <c r="D54" s="33"/>
      <c r="E54" s="34"/>
      <c r="F54" s="40"/>
      <c r="G54" s="41" t="s">
        <v>26</v>
      </c>
      <c r="H54" s="42">
        <v>5</v>
      </c>
      <c r="I54" s="37">
        <v>3420</v>
      </c>
      <c r="J54" s="3">
        <v>8</v>
      </c>
      <c r="K54" s="1" t="s">
        <v>35</v>
      </c>
      <c r="L54" s="4">
        <v>9</v>
      </c>
      <c r="M54" s="5">
        <v>4020</v>
      </c>
      <c r="N54" s="19">
        <v>8</v>
      </c>
      <c r="O54" s="7">
        <v>7440</v>
      </c>
      <c r="P54" s="8">
        <v>16</v>
      </c>
      <c r="Q54" s="21">
        <v>46</v>
      </c>
    </row>
    <row r="55" spans="1:17" ht="15.75">
      <c r="A55" s="31">
        <v>47</v>
      </c>
      <c r="B55" s="29" t="s">
        <v>79</v>
      </c>
      <c r="C55" s="32" t="s">
        <v>24</v>
      </c>
      <c r="D55" s="33"/>
      <c r="E55" s="34"/>
      <c r="F55" s="40"/>
      <c r="G55" s="41" t="s">
        <v>32</v>
      </c>
      <c r="H55" s="42">
        <v>12</v>
      </c>
      <c r="I55" s="37">
        <v>3260</v>
      </c>
      <c r="J55" s="3">
        <v>6</v>
      </c>
      <c r="K55" s="1" t="s">
        <v>32</v>
      </c>
      <c r="L55" s="4">
        <v>7</v>
      </c>
      <c r="M55" s="5">
        <v>3740</v>
      </c>
      <c r="N55" s="19">
        <v>10</v>
      </c>
      <c r="O55" s="7">
        <v>7000</v>
      </c>
      <c r="P55" s="8">
        <v>16</v>
      </c>
      <c r="Q55" s="21">
        <v>47</v>
      </c>
    </row>
    <row r="56" spans="1:17" ht="15.75">
      <c r="A56" s="31">
        <v>48</v>
      </c>
      <c r="B56" s="29" t="s">
        <v>80</v>
      </c>
      <c r="C56" s="32" t="s">
        <v>24</v>
      </c>
      <c r="D56" s="33"/>
      <c r="E56" s="34"/>
      <c r="F56" s="40"/>
      <c r="G56" s="41" t="s">
        <v>28</v>
      </c>
      <c r="H56" s="42">
        <v>5</v>
      </c>
      <c r="I56" s="37">
        <v>1520</v>
      </c>
      <c r="J56" s="3">
        <v>11</v>
      </c>
      <c r="K56" s="1" t="s">
        <v>26</v>
      </c>
      <c r="L56" s="4">
        <v>12</v>
      </c>
      <c r="M56" s="5">
        <v>5240</v>
      </c>
      <c r="N56" s="19">
        <v>5</v>
      </c>
      <c r="O56" s="7">
        <v>6760</v>
      </c>
      <c r="P56" s="8">
        <v>16</v>
      </c>
      <c r="Q56" s="21">
        <v>48</v>
      </c>
    </row>
    <row r="57" spans="1:17" ht="15.75">
      <c r="A57" s="31">
        <v>49</v>
      </c>
      <c r="B57" s="29" t="s">
        <v>81</v>
      </c>
      <c r="C57" s="32" t="s">
        <v>24</v>
      </c>
      <c r="D57" s="33"/>
      <c r="E57" s="34"/>
      <c r="F57" s="40"/>
      <c r="G57" s="41" t="s">
        <v>35</v>
      </c>
      <c r="H57" s="42">
        <v>13</v>
      </c>
      <c r="I57" s="37">
        <v>1300</v>
      </c>
      <c r="J57" s="3">
        <v>9</v>
      </c>
      <c r="K57" s="1" t="s">
        <v>25</v>
      </c>
      <c r="L57" s="4">
        <v>1</v>
      </c>
      <c r="M57" s="5">
        <v>2440</v>
      </c>
      <c r="N57" s="19">
        <v>7</v>
      </c>
      <c r="O57" s="7">
        <v>3740</v>
      </c>
      <c r="P57" s="8">
        <v>16</v>
      </c>
      <c r="Q57" s="21">
        <v>49</v>
      </c>
    </row>
    <row r="58" spans="1:17" ht="15.75">
      <c r="A58" s="31">
        <v>50</v>
      </c>
      <c r="B58" s="29" t="s">
        <v>82</v>
      </c>
      <c r="C58" s="32" t="s">
        <v>83</v>
      </c>
      <c r="D58" s="46" t="s">
        <v>30</v>
      </c>
      <c r="E58" s="34"/>
      <c r="F58" s="40"/>
      <c r="G58" s="41" t="s">
        <v>28</v>
      </c>
      <c r="H58" s="42">
        <v>7</v>
      </c>
      <c r="I58" s="37">
        <v>940</v>
      </c>
      <c r="J58" s="3">
        <v>12</v>
      </c>
      <c r="K58" s="1" t="s">
        <v>31</v>
      </c>
      <c r="L58" s="4">
        <v>6</v>
      </c>
      <c r="M58" s="5">
        <v>6760</v>
      </c>
      <c r="N58" s="19">
        <v>5</v>
      </c>
      <c r="O58" s="7">
        <v>7700</v>
      </c>
      <c r="P58" s="8">
        <v>17</v>
      </c>
      <c r="Q58" s="21">
        <v>50</v>
      </c>
    </row>
    <row r="59" spans="1:17" ht="15.75">
      <c r="A59" s="31">
        <v>51</v>
      </c>
      <c r="B59" s="30" t="s">
        <v>84</v>
      </c>
      <c r="C59" s="32" t="s">
        <v>24</v>
      </c>
      <c r="D59" s="33"/>
      <c r="E59" s="34"/>
      <c r="F59" s="40"/>
      <c r="G59" s="41" t="s">
        <v>26</v>
      </c>
      <c r="H59" s="42">
        <v>9</v>
      </c>
      <c r="I59" s="37">
        <v>2100</v>
      </c>
      <c r="J59" s="3">
        <v>11</v>
      </c>
      <c r="K59" s="1" t="s">
        <v>26</v>
      </c>
      <c r="L59" s="4">
        <v>5</v>
      </c>
      <c r="M59" s="5">
        <v>4680</v>
      </c>
      <c r="N59" s="19">
        <v>6</v>
      </c>
      <c r="O59" s="7">
        <v>6780</v>
      </c>
      <c r="P59" s="8">
        <v>17</v>
      </c>
      <c r="Q59" s="21">
        <v>51</v>
      </c>
    </row>
    <row r="60" spans="1:17" ht="15.75">
      <c r="A60" s="31">
        <v>52</v>
      </c>
      <c r="B60" s="29" t="s">
        <v>85</v>
      </c>
      <c r="C60" s="32" t="s">
        <v>24</v>
      </c>
      <c r="D60" s="46" t="s">
        <v>86</v>
      </c>
      <c r="E60" s="45">
        <v>728660278</v>
      </c>
      <c r="F60" s="40"/>
      <c r="G60" s="41" t="s">
        <v>31</v>
      </c>
      <c r="H60" s="42">
        <v>14</v>
      </c>
      <c r="I60" s="37">
        <v>2500</v>
      </c>
      <c r="J60" s="3">
        <v>8</v>
      </c>
      <c r="K60" s="1" t="s">
        <v>31</v>
      </c>
      <c r="L60" s="4">
        <v>11</v>
      </c>
      <c r="M60" s="5">
        <v>4280</v>
      </c>
      <c r="N60" s="19">
        <v>9</v>
      </c>
      <c r="O60" s="7">
        <v>6780</v>
      </c>
      <c r="P60" s="8">
        <v>17</v>
      </c>
      <c r="Q60" s="21">
        <v>52</v>
      </c>
    </row>
    <row r="61" spans="1:17" ht="15.75">
      <c r="A61" s="31">
        <v>53</v>
      </c>
      <c r="B61" s="29" t="s">
        <v>87</v>
      </c>
      <c r="C61" s="32" t="s">
        <v>24</v>
      </c>
      <c r="D61" s="46" t="s">
        <v>42</v>
      </c>
      <c r="E61" s="45"/>
      <c r="F61" s="40"/>
      <c r="G61" s="41" t="s">
        <v>32</v>
      </c>
      <c r="H61" s="42">
        <v>7</v>
      </c>
      <c r="I61" s="37">
        <v>2100</v>
      </c>
      <c r="J61" s="3">
        <v>9</v>
      </c>
      <c r="K61" s="1" t="s">
        <v>25</v>
      </c>
      <c r="L61" s="4">
        <v>3</v>
      </c>
      <c r="M61" s="5">
        <v>2400</v>
      </c>
      <c r="N61" s="19">
        <v>8</v>
      </c>
      <c r="O61" s="7">
        <v>4500</v>
      </c>
      <c r="P61" s="8">
        <v>17</v>
      </c>
      <c r="Q61" s="21">
        <v>53</v>
      </c>
    </row>
    <row r="62" spans="1:17" ht="15.75">
      <c r="A62" s="31">
        <v>54</v>
      </c>
      <c r="B62" s="30" t="s">
        <v>88</v>
      </c>
      <c r="C62" s="32" t="s">
        <v>24</v>
      </c>
      <c r="D62" s="33"/>
      <c r="E62" s="34"/>
      <c r="F62" s="40"/>
      <c r="G62" s="41" t="s">
        <v>35</v>
      </c>
      <c r="H62" s="42">
        <v>12</v>
      </c>
      <c r="I62" s="37">
        <v>1380</v>
      </c>
      <c r="J62" s="3">
        <v>8</v>
      </c>
      <c r="K62" s="1" t="s">
        <v>25</v>
      </c>
      <c r="L62" s="4">
        <v>2</v>
      </c>
      <c r="M62" s="5">
        <v>1920</v>
      </c>
      <c r="N62" s="19">
        <v>9</v>
      </c>
      <c r="O62" s="7">
        <v>3300</v>
      </c>
      <c r="P62" s="8">
        <v>17</v>
      </c>
      <c r="Q62" s="21">
        <v>54</v>
      </c>
    </row>
    <row r="63" spans="1:17" ht="15.75">
      <c r="A63" s="31">
        <v>55</v>
      </c>
      <c r="B63" s="30" t="s">
        <v>89</v>
      </c>
      <c r="C63" s="32" t="s">
        <v>24</v>
      </c>
      <c r="D63" s="46" t="s">
        <v>42</v>
      </c>
      <c r="E63" s="45"/>
      <c r="F63" s="40"/>
      <c r="G63" s="41" t="s">
        <v>26</v>
      </c>
      <c r="H63" s="42">
        <v>7</v>
      </c>
      <c r="I63" s="37">
        <v>4260</v>
      </c>
      <c r="J63" s="3">
        <v>6</v>
      </c>
      <c r="K63" s="1" t="s">
        <v>28</v>
      </c>
      <c r="L63" s="4">
        <v>9</v>
      </c>
      <c r="M63" s="5">
        <v>2320</v>
      </c>
      <c r="N63" s="19">
        <v>12</v>
      </c>
      <c r="O63" s="7">
        <v>6580</v>
      </c>
      <c r="P63" s="8">
        <v>18</v>
      </c>
      <c r="Q63" s="21">
        <v>55</v>
      </c>
    </row>
    <row r="64" spans="1:17" ht="15.75">
      <c r="A64" s="31">
        <v>56</v>
      </c>
      <c r="B64" s="29" t="s">
        <v>90</v>
      </c>
      <c r="C64" s="32" t="s">
        <v>24</v>
      </c>
      <c r="D64" s="46" t="s">
        <v>49</v>
      </c>
      <c r="E64" s="45"/>
      <c r="F64" s="40"/>
      <c r="G64" s="41" t="s">
        <v>35</v>
      </c>
      <c r="H64" s="42">
        <v>8</v>
      </c>
      <c r="I64" s="37">
        <v>1980</v>
      </c>
      <c r="J64" s="3">
        <v>5</v>
      </c>
      <c r="K64" s="1" t="s">
        <v>25</v>
      </c>
      <c r="L64" s="4">
        <v>13</v>
      </c>
      <c r="M64" s="5">
        <v>1260</v>
      </c>
      <c r="N64" s="19">
        <v>13</v>
      </c>
      <c r="O64" s="7">
        <v>3240</v>
      </c>
      <c r="P64" s="8">
        <v>18</v>
      </c>
      <c r="Q64" s="21">
        <v>56</v>
      </c>
    </row>
    <row r="65" spans="1:17" ht="15.75">
      <c r="A65" s="31">
        <v>57</v>
      </c>
      <c r="B65" s="29" t="s">
        <v>91</v>
      </c>
      <c r="C65" s="32" t="s">
        <v>24</v>
      </c>
      <c r="D65" s="33"/>
      <c r="E65" s="34"/>
      <c r="F65" s="40"/>
      <c r="G65" s="41" t="s">
        <v>26</v>
      </c>
      <c r="H65" s="42">
        <v>3</v>
      </c>
      <c r="I65" s="37">
        <v>360</v>
      </c>
      <c r="J65" s="3">
        <v>13</v>
      </c>
      <c r="K65" s="1" t="s">
        <v>28</v>
      </c>
      <c r="L65" s="4">
        <v>15</v>
      </c>
      <c r="M65" s="5">
        <v>5780</v>
      </c>
      <c r="N65" s="19">
        <v>6</v>
      </c>
      <c r="O65" s="7">
        <v>6140</v>
      </c>
      <c r="P65" s="8">
        <v>19</v>
      </c>
      <c r="Q65" s="21">
        <v>57</v>
      </c>
    </row>
    <row r="66" spans="1:17" ht="15.75">
      <c r="A66" s="31">
        <v>58</v>
      </c>
      <c r="B66" s="29" t="s">
        <v>92</v>
      </c>
      <c r="C66" s="32" t="s">
        <v>24</v>
      </c>
      <c r="D66" s="33"/>
      <c r="E66" s="34"/>
      <c r="F66" s="40"/>
      <c r="G66" s="41" t="s">
        <v>26</v>
      </c>
      <c r="H66" s="42">
        <v>12</v>
      </c>
      <c r="I66" s="37">
        <v>3460</v>
      </c>
      <c r="J66" s="3">
        <v>7</v>
      </c>
      <c r="K66" s="1" t="s">
        <v>25</v>
      </c>
      <c r="L66" s="4">
        <v>12</v>
      </c>
      <c r="M66" s="5">
        <v>1400</v>
      </c>
      <c r="N66" s="19">
        <v>12</v>
      </c>
      <c r="O66" s="7">
        <v>4860</v>
      </c>
      <c r="P66" s="8">
        <v>19</v>
      </c>
      <c r="Q66" s="21">
        <v>58</v>
      </c>
    </row>
    <row r="67" spans="1:17" ht="15.75">
      <c r="A67" s="31">
        <v>59</v>
      </c>
      <c r="B67" s="29" t="s">
        <v>93</v>
      </c>
      <c r="C67" s="32" t="s">
        <v>24</v>
      </c>
      <c r="D67" s="33"/>
      <c r="E67" s="34"/>
      <c r="F67" s="40"/>
      <c r="G67" s="41" t="s">
        <v>28</v>
      </c>
      <c r="H67" s="42">
        <v>1</v>
      </c>
      <c r="I67" s="37">
        <v>6360</v>
      </c>
      <c r="J67" s="3">
        <v>5</v>
      </c>
      <c r="K67" s="1" t="s">
        <v>25</v>
      </c>
      <c r="L67" s="4">
        <v>4</v>
      </c>
      <c r="M67" s="5">
        <v>1200</v>
      </c>
      <c r="N67" s="19">
        <v>15</v>
      </c>
      <c r="O67" s="7">
        <v>7560</v>
      </c>
      <c r="P67" s="8">
        <v>20</v>
      </c>
      <c r="Q67" s="21">
        <v>59</v>
      </c>
    </row>
    <row r="68" spans="1:17" ht="15.75">
      <c r="A68" s="31">
        <v>60</v>
      </c>
      <c r="B68" s="29" t="s">
        <v>94</v>
      </c>
      <c r="C68" s="32" t="s">
        <v>24</v>
      </c>
      <c r="D68" s="33"/>
      <c r="E68" s="34"/>
      <c r="F68" s="40"/>
      <c r="G68" s="41" t="s">
        <v>31</v>
      </c>
      <c r="H68" s="42">
        <v>7</v>
      </c>
      <c r="I68" s="37">
        <v>3020</v>
      </c>
      <c r="J68" s="3">
        <v>6</v>
      </c>
      <c r="K68" s="1" t="s">
        <v>28</v>
      </c>
      <c r="L68" s="4">
        <v>10</v>
      </c>
      <c r="M68" s="5">
        <v>720</v>
      </c>
      <c r="N68" s="19">
        <v>14</v>
      </c>
      <c r="O68" s="7">
        <v>3740</v>
      </c>
      <c r="P68" s="8">
        <v>20</v>
      </c>
      <c r="Q68" s="21">
        <v>60</v>
      </c>
    </row>
    <row r="69" spans="1:17" ht="15.75">
      <c r="A69" s="31">
        <v>61</v>
      </c>
      <c r="B69" s="30" t="s">
        <v>95</v>
      </c>
      <c r="C69" s="32" t="s">
        <v>24</v>
      </c>
      <c r="D69" s="33"/>
      <c r="E69" s="34"/>
      <c r="F69" s="40"/>
      <c r="G69" s="41" t="s">
        <v>25</v>
      </c>
      <c r="H69" s="42">
        <v>12</v>
      </c>
      <c r="I69" s="37">
        <v>2560</v>
      </c>
      <c r="J69" s="3">
        <v>11</v>
      </c>
      <c r="K69" s="1" t="s">
        <v>31</v>
      </c>
      <c r="L69" s="4">
        <v>7</v>
      </c>
      <c r="M69" s="5">
        <v>3720</v>
      </c>
      <c r="N69" s="19">
        <v>10</v>
      </c>
      <c r="O69" s="7">
        <v>6280</v>
      </c>
      <c r="P69" s="8">
        <v>21</v>
      </c>
      <c r="Q69" s="21">
        <v>61</v>
      </c>
    </row>
    <row r="70" spans="1:17" ht="15.75">
      <c r="A70" s="31">
        <v>62</v>
      </c>
      <c r="B70" s="29" t="s">
        <v>96</v>
      </c>
      <c r="C70" s="32" t="s">
        <v>24</v>
      </c>
      <c r="D70" s="33"/>
      <c r="E70" s="34"/>
      <c r="F70" s="40"/>
      <c r="G70" s="41" t="s">
        <v>25</v>
      </c>
      <c r="H70" s="42">
        <v>9</v>
      </c>
      <c r="I70" s="37">
        <v>3040</v>
      </c>
      <c r="J70" s="3">
        <v>10</v>
      </c>
      <c r="K70" s="1" t="s">
        <v>31</v>
      </c>
      <c r="L70" s="4">
        <v>14</v>
      </c>
      <c r="M70" s="5">
        <v>2700</v>
      </c>
      <c r="N70" s="19">
        <v>11</v>
      </c>
      <c r="O70" s="7">
        <v>5740</v>
      </c>
      <c r="P70" s="8">
        <v>21</v>
      </c>
      <c r="Q70" s="21">
        <v>62</v>
      </c>
    </row>
    <row r="71" spans="1:17" ht="15.75">
      <c r="A71" s="31">
        <v>63</v>
      </c>
      <c r="B71" s="29" t="s">
        <v>97</v>
      </c>
      <c r="C71" s="32" t="s">
        <v>24</v>
      </c>
      <c r="D71" s="38"/>
      <c r="E71" s="39"/>
      <c r="F71" s="40"/>
      <c r="G71" s="41" t="s">
        <v>31</v>
      </c>
      <c r="H71" s="42">
        <v>12</v>
      </c>
      <c r="I71" s="37">
        <v>1880</v>
      </c>
      <c r="J71" s="3">
        <v>10</v>
      </c>
      <c r="K71" s="1" t="s">
        <v>26</v>
      </c>
      <c r="L71" s="4">
        <v>7</v>
      </c>
      <c r="M71" s="5">
        <v>2140</v>
      </c>
      <c r="N71" s="19">
        <v>11</v>
      </c>
      <c r="O71" s="7">
        <v>4020</v>
      </c>
      <c r="P71" s="8">
        <v>21</v>
      </c>
      <c r="Q71" s="21">
        <v>63</v>
      </c>
    </row>
    <row r="72" spans="1:17" ht="15.75">
      <c r="A72" s="31">
        <v>64</v>
      </c>
      <c r="B72" s="29" t="s">
        <v>98</v>
      </c>
      <c r="C72" s="32" t="s">
        <v>24</v>
      </c>
      <c r="D72" s="33"/>
      <c r="E72" s="34"/>
      <c r="F72" s="40"/>
      <c r="G72" s="41" t="s">
        <v>25</v>
      </c>
      <c r="H72" s="42">
        <v>14</v>
      </c>
      <c r="I72" s="37">
        <v>4460</v>
      </c>
      <c r="J72" s="3">
        <v>9</v>
      </c>
      <c r="K72" s="1" t="s">
        <v>32</v>
      </c>
      <c r="L72" s="4">
        <v>5</v>
      </c>
      <c r="M72" s="5">
        <v>2560</v>
      </c>
      <c r="N72" s="19">
        <v>13</v>
      </c>
      <c r="O72" s="7">
        <v>7020</v>
      </c>
      <c r="P72" s="8">
        <v>22</v>
      </c>
      <c r="Q72" s="21">
        <v>64</v>
      </c>
    </row>
    <row r="73" spans="1:17" ht="15.75">
      <c r="A73" s="31">
        <v>65</v>
      </c>
      <c r="B73" s="29" t="s">
        <v>99</v>
      </c>
      <c r="C73" s="32" t="s">
        <v>24</v>
      </c>
      <c r="D73" s="46" t="s">
        <v>49</v>
      </c>
      <c r="E73" s="45"/>
      <c r="F73" s="40"/>
      <c r="G73" s="41" t="s">
        <v>31</v>
      </c>
      <c r="H73" s="42">
        <v>10</v>
      </c>
      <c r="I73" s="37">
        <v>1720</v>
      </c>
      <c r="J73" s="3">
        <v>11</v>
      </c>
      <c r="K73" s="1" t="s">
        <v>28</v>
      </c>
      <c r="L73" s="4">
        <v>5</v>
      </c>
      <c r="M73" s="5">
        <v>3480</v>
      </c>
      <c r="N73" s="19">
        <v>11</v>
      </c>
      <c r="O73" s="7">
        <v>5200</v>
      </c>
      <c r="P73" s="8">
        <v>22</v>
      </c>
      <c r="Q73" s="21">
        <v>65</v>
      </c>
    </row>
    <row r="74" spans="1:17" ht="15.75">
      <c r="A74" s="31">
        <v>66</v>
      </c>
      <c r="B74" s="30" t="s">
        <v>100</v>
      </c>
      <c r="C74" s="32" t="s">
        <v>24</v>
      </c>
      <c r="D74" s="33"/>
      <c r="E74" s="34"/>
      <c r="F74" s="40"/>
      <c r="G74" s="41" t="s">
        <v>28</v>
      </c>
      <c r="H74" s="42">
        <v>15</v>
      </c>
      <c r="I74" s="37">
        <v>720</v>
      </c>
      <c r="J74" s="3">
        <v>13</v>
      </c>
      <c r="K74" s="1" t="s">
        <v>32</v>
      </c>
      <c r="L74" s="4">
        <v>10</v>
      </c>
      <c r="M74" s="5">
        <v>4260</v>
      </c>
      <c r="N74" s="19">
        <v>9</v>
      </c>
      <c r="O74" s="7">
        <v>4980</v>
      </c>
      <c r="P74" s="8">
        <v>22</v>
      </c>
      <c r="Q74" s="21">
        <v>66</v>
      </c>
    </row>
    <row r="75" spans="1:17" ht="15.75">
      <c r="A75" s="31">
        <v>67</v>
      </c>
      <c r="B75" s="29" t="s">
        <v>101</v>
      </c>
      <c r="C75" s="32" t="s">
        <v>24</v>
      </c>
      <c r="D75" s="46" t="s">
        <v>30</v>
      </c>
      <c r="E75" s="34"/>
      <c r="F75" s="40"/>
      <c r="G75" s="41" t="s">
        <v>32</v>
      </c>
      <c r="H75" s="42">
        <v>14</v>
      </c>
      <c r="I75" s="37">
        <v>2900</v>
      </c>
      <c r="J75" s="3">
        <v>8</v>
      </c>
      <c r="K75" s="1" t="s">
        <v>26</v>
      </c>
      <c r="L75" s="4">
        <v>4</v>
      </c>
      <c r="M75" s="5">
        <v>1320</v>
      </c>
      <c r="N75" s="19">
        <v>14</v>
      </c>
      <c r="O75" s="7">
        <v>4220</v>
      </c>
      <c r="P75" s="8">
        <v>22</v>
      </c>
      <c r="Q75" s="21">
        <v>67</v>
      </c>
    </row>
    <row r="76" spans="1:17" ht="15.75">
      <c r="A76" s="31">
        <v>68</v>
      </c>
      <c r="B76" s="30" t="s">
        <v>102</v>
      </c>
      <c r="C76" s="32" t="s">
        <v>24</v>
      </c>
      <c r="D76" s="33"/>
      <c r="E76" s="34"/>
      <c r="F76" s="40"/>
      <c r="G76" s="41" t="s">
        <v>28</v>
      </c>
      <c r="H76" s="42">
        <v>12</v>
      </c>
      <c r="I76" s="37">
        <v>1740</v>
      </c>
      <c r="J76" s="3">
        <v>10</v>
      </c>
      <c r="K76" s="1" t="s">
        <v>31</v>
      </c>
      <c r="L76" s="4">
        <v>1</v>
      </c>
      <c r="M76" s="5">
        <v>2360</v>
      </c>
      <c r="N76" s="19">
        <v>12</v>
      </c>
      <c r="O76" s="7">
        <v>4100</v>
      </c>
      <c r="P76" s="8">
        <v>22</v>
      </c>
      <c r="Q76" s="21">
        <v>68</v>
      </c>
    </row>
    <row r="77" spans="1:17" ht="15.75">
      <c r="A77" s="31">
        <v>69</v>
      </c>
      <c r="B77" s="29" t="s">
        <v>103</v>
      </c>
      <c r="C77" s="32" t="s">
        <v>24</v>
      </c>
      <c r="D77" s="46" t="s">
        <v>42</v>
      </c>
      <c r="E77" s="45"/>
      <c r="F77" s="40"/>
      <c r="G77" s="41" t="s">
        <v>26</v>
      </c>
      <c r="H77" s="42">
        <v>15</v>
      </c>
      <c r="I77" s="37">
        <v>3300</v>
      </c>
      <c r="J77" s="3">
        <v>9.5</v>
      </c>
      <c r="K77" s="1" t="s">
        <v>35</v>
      </c>
      <c r="L77" s="4">
        <v>7</v>
      </c>
      <c r="M77" s="5">
        <v>1120</v>
      </c>
      <c r="N77" s="19">
        <v>13</v>
      </c>
      <c r="O77" s="7">
        <v>4420</v>
      </c>
      <c r="P77" s="8">
        <v>22.5</v>
      </c>
      <c r="Q77" s="21">
        <v>69</v>
      </c>
    </row>
    <row r="78" spans="1:17" ht="15.75">
      <c r="A78" s="31">
        <v>70</v>
      </c>
      <c r="B78" s="29" t="s">
        <v>104</v>
      </c>
      <c r="C78" s="32" t="s">
        <v>24</v>
      </c>
      <c r="D78" s="46" t="s">
        <v>105</v>
      </c>
      <c r="E78" s="45">
        <v>602184162</v>
      </c>
      <c r="F78" s="40"/>
      <c r="G78" s="41" t="s">
        <v>35</v>
      </c>
      <c r="H78" s="42">
        <v>3</v>
      </c>
      <c r="I78" s="37">
        <v>660</v>
      </c>
      <c r="J78" s="3">
        <v>13</v>
      </c>
      <c r="K78" s="1" t="s">
        <v>35</v>
      </c>
      <c r="L78" s="4">
        <v>11</v>
      </c>
      <c r="M78" s="5">
        <v>3640</v>
      </c>
      <c r="N78" s="19">
        <v>9.5</v>
      </c>
      <c r="O78" s="7">
        <v>4300</v>
      </c>
      <c r="P78" s="8">
        <v>22.5</v>
      </c>
      <c r="Q78" s="21">
        <v>70</v>
      </c>
    </row>
    <row r="79" spans="1:17" ht="15.75">
      <c r="A79" s="31">
        <v>71</v>
      </c>
      <c r="B79" s="29" t="s">
        <v>106</v>
      </c>
      <c r="C79" s="32" t="s">
        <v>24</v>
      </c>
      <c r="D79" s="33"/>
      <c r="E79" s="34"/>
      <c r="F79" s="40"/>
      <c r="G79" s="41" t="s">
        <v>25</v>
      </c>
      <c r="H79" s="42">
        <v>5</v>
      </c>
      <c r="I79" s="37">
        <v>2020</v>
      </c>
      <c r="J79" s="3">
        <v>12</v>
      </c>
      <c r="K79" s="1" t="s">
        <v>35</v>
      </c>
      <c r="L79" s="4">
        <v>4</v>
      </c>
      <c r="M79" s="5">
        <v>2460</v>
      </c>
      <c r="N79" s="19">
        <v>11</v>
      </c>
      <c r="O79" s="7">
        <v>4480</v>
      </c>
      <c r="P79" s="8">
        <v>23</v>
      </c>
      <c r="Q79" s="21">
        <v>71</v>
      </c>
    </row>
    <row r="80" spans="1:17" ht="15.75">
      <c r="A80" s="31">
        <v>72</v>
      </c>
      <c r="B80" s="29" t="s">
        <v>107</v>
      </c>
      <c r="C80" s="32" t="s">
        <v>24</v>
      </c>
      <c r="D80" s="33"/>
      <c r="E80" s="34"/>
      <c r="F80" s="40"/>
      <c r="G80" s="41" t="s">
        <v>32</v>
      </c>
      <c r="H80" s="42">
        <v>4</v>
      </c>
      <c r="I80" s="37">
        <v>1180</v>
      </c>
      <c r="J80" s="3">
        <v>13</v>
      </c>
      <c r="K80" s="1" t="s">
        <v>26</v>
      </c>
      <c r="L80" s="4">
        <v>11</v>
      </c>
      <c r="M80" s="5">
        <v>3200</v>
      </c>
      <c r="N80" s="19">
        <v>10</v>
      </c>
      <c r="O80" s="7">
        <v>4380</v>
      </c>
      <c r="P80" s="8">
        <v>23</v>
      </c>
      <c r="Q80" s="21">
        <v>72</v>
      </c>
    </row>
    <row r="81" spans="1:17" ht="15.75">
      <c r="A81" s="31">
        <v>73</v>
      </c>
      <c r="B81" s="30" t="s">
        <v>108</v>
      </c>
      <c r="C81" s="32" t="s">
        <v>24</v>
      </c>
      <c r="D81" s="33"/>
      <c r="E81" s="34"/>
      <c r="F81" s="40"/>
      <c r="G81" s="41" t="s">
        <v>35</v>
      </c>
      <c r="H81" s="42">
        <v>9</v>
      </c>
      <c r="I81" s="37">
        <v>1240</v>
      </c>
      <c r="J81" s="3">
        <v>11</v>
      </c>
      <c r="K81" s="1" t="s">
        <v>35</v>
      </c>
      <c r="L81" s="4">
        <v>6</v>
      </c>
      <c r="M81" s="5">
        <v>2200</v>
      </c>
      <c r="N81" s="19">
        <v>12</v>
      </c>
      <c r="O81" s="7">
        <v>3440</v>
      </c>
      <c r="P81" s="8">
        <v>23</v>
      </c>
      <c r="Q81" s="21">
        <v>73</v>
      </c>
    </row>
    <row r="82" spans="1:17" ht="15.75">
      <c r="A82" s="31">
        <v>74</v>
      </c>
      <c r="B82" s="30" t="s">
        <v>109</v>
      </c>
      <c r="C82" s="32" t="s">
        <v>24</v>
      </c>
      <c r="D82" s="33"/>
      <c r="E82" s="34"/>
      <c r="F82" s="40"/>
      <c r="G82" s="41" t="s">
        <v>32</v>
      </c>
      <c r="H82" s="42">
        <v>1</v>
      </c>
      <c r="I82" s="37">
        <v>1720</v>
      </c>
      <c r="J82" s="3">
        <v>11</v>
      </c>
      <c r="K82" s="1" t="s">
        <v>31</v>
      </c>
      <c r="L82" s="4">
        <v>9</v>
      </c>
      <c r="M82" s="5">
        <v>2100</v>
      </c>
      <c r="N82" s="19">
        <v>13</v>
      </c>
      <c r="O82" s="7">
        <v>3820</v>
      </c>
      <c r="P82" s="8">
        <v>24</v>
      </c>
      <c r="Q82" s="21">
        <v>74</v>
      </c>
    </row>
    <row r="83" spans="1:17" ht="15.75">
      <c r="A83" s="31">
        <v>75</v>
      </c>
      <c r="B83" s="30" t="s">
        <v>110</v>
      </c>
      <c r="C83" s="32" t="s">
        <v>24</v>
      </c>
      <c r="D83" s="33"/>
      <c r="E83" s="34"/>
      <c r="F83" s="40"/>
      <c r="G83" s="41" t="s">
        <v>35</v>
      </c>
      <c r="H83" s="42">
        <v>7</v>
      </c>
      <c r="I83" s="37">
        <v>820</v>
      </c>
      <c r="J83" s="3">
        <v>12</v>
      </c>
      <c r="K83" s="1" t="s">
        <v>32</v>
      </c>
      <c r="L83" s="4">
        <v>6</v>
      </c>
      <c r="M83" s="5">
        <v>2660</v>
      </c>
      <c r="N83" s="19">
        <v>12</v>
      </c>
      <c r="O83" s="7">
        <v>3480</v>
      </c>
      <c r="P83" s="8">
        <v>24</v>
      </c>
      <c r="Q83" s="21">
        <v>75</v>
      </c>
    </row>
    <row r="84" spans="1:17" ht="15.75">
      <c r="A84" s="31">
        <v>76</v>
      </c>
      <c r="B84" s="30" t="s">
        <v>111</v>
      </c>
      <c r="C84" s="32" t="s">
        <v>24</v>
      </c>
      <c r="D84" s="33"/>
      <c r="E84" s="34"/>
      <c r="F84" s="40"/>
      <c r="G84" s="41" t="s">
        <v>26</v>
      </c>
      <c r="H84" s="42">
        <v>2</v>
      </c>
      <c r="I84" s="37">
        <v>1200</v>
      </c>
      <c r="J84" s="3">
        <v>12</v>
      </c>
      <c r="K84" s="1" t="s">
        <v>26</v>
      </c>
      <c r="L84" s="4">
        <v>15</v>
      </c>
      <c r="M84" s="5">
        <v>1520</v>
      </c>
      <c r="N84" s="19">
        <v>12</v>
      </c>
      <c r="O84" s="7">
        <v>2720</v>
      </c>
      <c r="P84" s="8">
        <v>24</v>
      </c>
      <c r="Q84" s="21">
        <v>76</v>
      </c>
    </row>
    <row r="85" spans="1:17" ht="15.75">
      <c r="A85" s="31">
        <v>77</v>
      </c>
      <c r="B85" s="29" t="s">
        <v>112</v>
      </c>
      <c r="C85" s="32" t="s">
        <v>24</v>
      </c>
      <c r="D85" s="46" t="s">
        <v>42</v>
      </c>
      <c r="E85" s="45"/>
      <c r="F85" s="40"/>
      <c r="G85" s="41" t="s">
        <v>25</v>
      </c>
      <c r="H85" s="42">
        <v>1</v>
      </c>
      <c r="I85" s="37">
        <v>240</v>
      </c>
      <c r="J85" s="3">
        <v>15</v>
      </c>
      <c r="K85" s="1" t="s">
        <v>35</v>
      </c>
      <c r="L85" s="4">
        <v>14</v>
      </c>
      <c r="M85" s="5">
        <v>3640</v>
      </c>
      <c r="N85" s="19">
        <v>9.5</v>
      </c>
      <c r="O85" s="7">
        <v>3880</v>
      </c>
      <c r="P85" s="8">
        <v>24.5</v>
      </c>
      <c r="Q85" s="21">
        <v>77</v>
      </c>
    </row>
    <row r="86" spans="1:17" ht="15.75">
      <c r="A86" s="31">
        <v>78</v>
      </c>
      <c r="B86" s="29" t="s">
        <v>113</v>
      </c>
      <c r="C86" s="32" t="s">
        <v>24</v>
      </c>
      <c r="D86" s="33"/>
      <c r="E86" s="34"/>
      <c r="F86" s="40"/>
      <c r="G86" s="41" t="s">
        <v>28</v>
      </c>
      <c r="H86" s="42">
        <v>6</v>
      </c>
      <c r="I86" s="37">
        <v>0</v>
      </c>
      <c r="J86" s="3">
        <v>15</v>
      </c>
      <c r="K86" s="1" t="s">
        <v>25</v>
      </c>
      <c r="L86" s="4">
        <v>7</v>
      </c>
      <c r="M86" s="5">
        <v>1840</v>
      </c>
      <c r="N86" s="19">
        <v>10</v>
      </c>
      <c r="O86" s="7">
        <v>1840</v>
      </c>
      <c r="P86" s="8">
        <v>25</v>
      </c>
      <c r="Q86" s="21">
        <v>78</v>
      </c>
    </row>
    <row r="87" spans="1:17" ht="15.75">
      <c r="A87" s="31">
        <v>79</v>
      </c>
      <c r="B87" s="29" t="s">
        <v>114</v>
      </c>
      <c r="C87" s="32" t="s">
        <v>24</v>
      </c>
      <c r="D87" s="38"/>
      <c r="E87" s="39"/>
      <c r="F87" s="40"/>
      <c r="G87" s="41" t="s">
        <v>32</v>
      </c>
      <c r="H87" s="42">
        <v>6</v>
      </c>
      <c r="I87" s="37">
        <v>100</v>
      </c>
      <c r="J87" s="3">
        <v>14</v>
      </c>
      <c r="K87" s="1" t="s">
        <v>25</v>
      </c>
      <c r="L87" s="4">
        <v>15</v>
      </c>
      <c r="M87" s="5">
        <v>1680</v>
      </c>
      <c r="N87" s="19">
        <v>11</v>
      </c>
      <c r="O87" s="7">
        <v>1780</v>
      </c>
      <c r="P87" s="8">
        <v>25</v>
      </c>
      <c r="Q87" s="21">
        <v>79</v>
      </c>
    </row>
    <row r="88" spans="1:17" ht="15.75">
      <c r="A88" s="31">
        <v>80</v>
      </c>
      <c r="B88" s="29" t="s">
        <v>115</v>
      </c>
      <c r="C88" s="32" t="s">
        <v>24</v>
      </c>
      <c r="D88" s="38"/>
      <c r="E88" s="39"/>
      <c r="F88" s="40"/>
      <c r="G88" s="41" t="s">
        <v>25</v>
      </c>
      <c r="H88" s="42">
        <v>3</v>
      </c>
      <c r="I88" s="37">
        <v>900</v>
      </c>
      <c r="J88" s="3">
        <v>13</v>
      </c>
      <c r="K88" s="1" t="s">
        <v>25</v>
      </c>
      <c r="L88" s="4">
        <v>8</v>
      </c>
      <c r="M88" s="5">
        <v>1240</v>
      </c>
      <c r="N88" s="19">
        <v>14</v>
      </c>
      <c r="O88" s="7">
        <v>2140</v>
      </c>
      <c r="P88" s="8">
        <v>27</v>
      </c>
      <c r="Q88" s="21">
        <v>80</v>
      </c>
    </row>
    <row r="89" spans="1:17" ht="15.75">
      <c r="A89" s="31">
        <v>81</v>
      </c>
      <c r="B89" s="29" t="s">
        <v>116</v>
      </c>
      <c r="C89" s="32" t="s">
        <v>117</v>
      </c>
      <c r="D89" s="43" t="s">
        <v>42</v>
      </c>
      <c r="E89" s="44"/>
      <c r="F89" s="40"/>
      <c r="G89" s="31" t="s">
        <v>25</v>
      </c>
      <c r="H89" s="36">
        <v>7</v>
      </c>
      <c r="I89" s="37">
        <v>380</v>
      </c>
      <c r="J89" s="3">
        <v>14</v>
      </c>
      <c r="K89" s="1" t="s">
        <v>26</v>
      </c>
      <c r="L89" s="4">
        <v>1</v>
      </c>
      <c r="M89" s="5">
        <v>1480</v>
      </c>
      <c r="N89" s="19">
        <v>13</v>
      </c>
      <c r="O89" s="7">
        <v>1860</v>
      </c>
      <c r="P89" s="8">
        <v>27</v>
      </c>
      <c r="Q89" s="21">
        <v>81</v>
      </c>
    </row>
    <row r="90" spans="1:17" ht="15.75">
      <c r="A90" s="31">
        <v>82</v>
      </c>
      <c r="B90" s="30" t="s">
        <v>118</v>
      </c>
      <c r="C90" s="32" t="s">
        <v>24</v>
      </c>
      <c r="D90" s="38"/>
      <c r="E90" s="39"/>
      <c r="F90" s="40"/>
      <c r="G90" s="41" t="s">
        <v>35</v>
      </c>
      <c r="H90" s="42">
        <v>5</v>
      </c>
      <c r="I90" s="37">
        <v>500</v>
      </c>
      <c r="J90" s="3">
        <v>14</v>
      </c>
      <c r="K90" s="1" t="s">
        <v>28</v>
      </c>
      <c r="L90" s="4">
        <v>1</v>
      </c>
      <c r="M90" s="5">
        <v>1320</v>
      </c>
      <c r="N90" s="19">
        <v>13</v>
      </c>
      <c r="O90" s="7">
        <v>1820</v>
      </c>
      <c r="P90" s="8">
        <v>27</v>
      </c>
      <c r="Q90" s="21">
        <v>82</v>
      </c>
    </row>
    <row r="91" spans="1:17" ht="15.75">
      <c r="A91" s="31">
        <v>83</v>
      </c>
      <c r="B91" s="30" t="s">
        <v>119</v>
      </c>
      <c r="C91" s="32" t="s">
        <v>24</v>
      </c>
      <c r="D91" s="38"/>
      <c r="E91" s="34"/>
      <c r="F91" s="35"/>
      <c r="G91" s="41" t="s">
        <v>32</v>
      </c>
      <c r="H91" s="42">
        <v>10</v>
      </c>
      <c r="I91" s="37">
        <v>1560</v>
      </c>
      <c r="J91" s="3">
        <v>12</v>
      </c>
      <c r="K91" s="1" t="s">
        <v>28</v>
      </c>
      <c r="L91" s="4">
        <v>6</v>
      </c>
      <c r="M91" s="5">
        <v>120</v>
      </c>
      <c r="N91" s="19">
        <v>15</v>
      </c>
      <c r="O91" s="7">
        <v>1680</v>
      </c>
      <c r="P91" s="8">
        <v>27</v>
      </c>
      <c r="Q91" s="21">
        <v>83</v>
      </c>
    </row>
    <row r="92" spans="1:17" ht="15.75">
      <c r="A92" s="31">
        <v>84</v>
      </c>
      <c r="B92" s="30" t="s">
        <v>120</v>
      </c>
      <c r="C92" s="32" t="s">
        <v>83</v>
      </c>
      <c r="D92" s="38"/>
      <c r="E92" s="39"/>
      <c r="F92" s="40"/>
      <c r="G92" s="41" t="s">
        <v>31</v>
      </c>
      <c r="H92" s="42">
        <v>3</v>
      </c>
      <c r="I92" s="37">
        <v>940</v>
      </c>
      <c r="J92" s="3">
        <v>14</v>
      </c>
      <c r="K92" s="1" t="s">
        <v>35</v>
      </c>
      <c r="L92" s="4">
        <v>2</v>
      </c>
      <c r="M92" s="5">
        <v>480</v>
      </c>
      <c r="N92" s="19">
        <v>14</v>
      </c>
      <c r="O92" s="7">
        <v>1420</v>
      </c>
      <c r="P92" s="8">
        <v>28</v>
      </c>
      <c r="Q92" s="21">
        <v>84</v>
      </c>
    </row>
    <row r="93" spans="1:17" ht="15.75">
      <c r="A93" s="31">
        <v>85</v>
      </c>
      <c r="B93" s="30" t="s">
        <v>121</v>
      </c>
      <c r="C93" s="32" t="s">
        <v>117</v>
      </c>
      <c r="D93" s="38"/>
      <c r="E93" s="39"/>
      <c r="F93" s="40"/>
      <c r="G93" s="41" t="s">
        <v>28</v>
      </c>
      <c r="H93" s="42">
        <v>8</v>
      </c>
      <c r="I93" s="37">
        <v>220</v>
      </c>
      <c r="J93" s="3">
        <v>14</v>
      </c>
      <c r="K93" s="1" t="s">
        <v>31</v>
      </c>
      <c r="L93" s="4">
        <v>8</v>
      </c>
      <c r="M93" s="5">
        <v>860</v>
      </c>
      <c r="N93" s="19">
        <v>14</v>
      </c>
      <c r="O93" s="7">
        <v>1080</v>
      </c>
      <c r="P93" s="8">
        <v>28</v>
      </c>
      <c r="Q93" s="21">
        <v>85</v>
      </c>
    </row>
    <row r="94" spans="1:17" ht="15.75">
      <c r="A94" s="31">
        <v>86</v>
      </c>
      <c r="B94" s="29" t="s">
        <v>122</v>
      </c>
      <c r="C94" s="32" t="s">
        <v>24</v>
      </c>
      <c r="D94" s="38"/>
      <c r="E94" s="34"/>
      <c r="F94" s="35"/>
      <c r="G94" s="41" t="s">
        <v>26</v>
      </c>
      <c r="H94" s="42">
        <v>1</v>
      </c>
      <c r="I94" s="37">
        <v>0</v>
      </c>
      <c r="J94" s="3">
        <v>15</v>
      </c>
      <c r="K94" s="1" t="s">
        <v>26</v>
      </c>
      <c r="L94" s="4">
        <v>3</v>
      </c>
      <c r="M94" s="5">
        <v>320</v>
      </c>
      <c r="N94" s="19">
        <v>15</v>
      </c>
      <c r="O94" s="7">
        <v>320</v>
      </c>
      <c r="P94" s="8">
        <v>30</v>
      </c>
      <c r="Q94" s="21">
        <v>86</v>
      </c>
    </row>
    <row r="95" spans="1:17" ht="15.75">
      <c r="A95" s="31">
        <v>87</v>
      </c>
      <c r="B95" s="30" t="s">
        <v>123</v>
      </c>
      <c r="C95" s="32" t="s">
        <v>24</v>
      </c>
      <c r="D95" s="38"/>
      <c r="E95" s="39"/>
      <c r="F95" s="40"/>
      <c r="G95" s="41" t="s">
        <v>32</v>
      </c>
      <c r="H95" s="42">
        <v>3</v>
      </c>
      <c r="I95" s="37">
        <v>1960</v>
      </c>
      <c r="J95" s="3">
        <v>10</v>
      </c>
      <c r="K95" s="1" t="s">
        <v>32</v>
      </c>
      <c r="L95" s="4">
        <v>1</v>
      </c>
      <c r="M95" s="5">
        <v>0</v>
      </c>
      <c r="N95" s="19" t="s">
        <v>124</v>
      </c>
      <c r="O95" s="7">
        <v>1960</v>
      </c>
      <c r="P95" s="8">
        <v>10</v>
      </c>
      <c r="Q95" s="21">
        <v>87</v>
      </c>
    </row>
    <row r="96" spans="1:17" ht="15.75" hidden="1">
      <c r="A96" s="31">
        <v>88</v>
      </c>
      <c r="B96" s="47" t="s">
        <v>125</v>
      </c>
      <c r="C96" s="32" t="s">
        <v>125</v>
      </c>
      <c r="D96" s="38"/>
      <c r="E96" s="39"/>
      <c r="F96" s="40"/>
      <c r="G96" s="41"/>
      <c r="H96" s="42"/>
      <c r="I96" s="37"/>
      <c r="J96" s="3" t="s">
        <v>126</v>
      </c>
      <c r="K96" s="1"/>
      <c r="L96" s="4"/>
      <c r="M96" s="5" t="s">
        <v>126</v>
      </c>
      <c r="N96" s="6" t="s">
        <v>126</v>
      </c>
      <c r="O96" s="7" t="s">
        <v>126</v>
      </c>
      <c r="P96" s="8" t="s">
        <v>126</v>
      </c>
      <c r="Q96" s="21" t="s">
        <v>126</v>
      </c>
    </row>
    <row r="97" spans="1:17" ht="15.75" hidden="1">
      <c r="A97" s="31">
        <v>89</v>
      </c>
      <c r="B97" s="47"/>
      <c r="C97" s="42"/>
      <c r="D97" s="38"/>
      <c r="E97" s="34"/>
      <c r="F97" s="35"/>
      <c r="G97" s="41"/>
      <c r="H97" s="42"/>
      <c r="I97" s="37"/>
      <c r="J97" s="3" t="s">
        <v>126</v>
      </c>
      <c r="K97" s="1"/>
      <c r="L97" s="4"/>
      <c r="M97" s="5" t="s">
        <v>126</v>
      </c>
      <c r="N97" s="6" t="s">
        <v>126</v>
      </c>
      <c r="O97" s="7" t="s">
        <v>126</v>
      </c>
      <c r="P97" s="8" t="s">
        <v>126</v>
      </c>
      <c r="Q97" s="21" t="s">
        <v>126</v>
      </c>
    </row>
    <row r="98" spans="1:17" ht="15.75" hidden="1">
      <c r="A98" s="31">
        <v>90</v>
      </c>
      <c r="B98" s="47"/>
      <c r="C98" s="42"/>
      <c r="D98" s="38"/>
      <c r="E98" s="39"/>
      <c r="F98" s="40"/>
      <c r="G98" s="41"/>
      <c r="H98" s="42"/>
      <c r="I98" s="37"/>
      <c r="J98" s="3" t="s">
        <v>126</v>
      </c>
      <c r="K98" s="1"/>
      <c r="L98" s="4"/>
      <c r="M98" s="5" t="s">
        <v>126</v>
      </c>
      <c r="N98" s="6" t="s">
        <v>126</v>
      </c>
      <c r="O98" s="7" t="s">
        <v>126</v>
      </c>
      <c r="P98" s="8" t="s">
        <v>126</v>
      </c>
      <c r="Q98" s="21" t="s">
        <v>126</v>
      </c>
    </row>
    <row r="99" spans="1:17" ht="15.75" hidden="1">
      <c r="A99" s="31"/>
      <c r="B99" s="47"/>
      <c r="C99" s="42"/>
      <c r="D99" s="38"/>
      <c r="E99" s="39"/>
      <c r="F99" s="40"/>
      <c r="G99" s="41"/>
      <c r="H99" s="42"/>
      <c r="I99" s="37"/>
      <c r="J99" s="3" t="s">
        <v>126</v>
      </c>
      <c r="K99" s="1"/>
      <c r="L99" s="4"/>
      <c r="M99" s="5" t="s">
        <v>126</v>
      </c>
      <c r="N99" s="6" t="s">
        <v>126</v>
      </c>
      <c r="O99" s="7" t="s">
        <v>126</v>
      </c>
      <c r="P99" s="8" t="s">
        <v>126</v>
      </c>
      <c r="Q99" s="21" t="s">
        <v>126</v>
      </c>
    </row>
    <row r="100" spans="1:17" ht="15.75" hidden="1">
      <c r="A100" s="31"/>
      <c r="B100" s="47"/>
      <c r="C100" s="42"/>
      <c r="D100" s="38"/>
      <c r="E100" s="34"/>
      <c r="F100" s="35"/>
      <c r="G100" s="41"/>
      <c r="H100" s="42"/>
      <c r="I100" s="37"/>
      <c r="J100" s="3" t="s">
        <v>126</v>
      </c>
      <c r="K100" s="1"/>
      <c r="L100" s="4"/>
      <c r="M100" s="5" t="s">
        <v>126</v>
      </c>
      <c r="N100" s="6" t="s">
        <v>126</v>
      </c>
      <c r="O100" s="7" t="s">
        <v>126</v>
      </c>
      <c r="P100" s="8" t="s">
        <v>126</v>
      </c>
      <c r="Q100" s="21" t="s">
        <v>126</v>
      </c>
    </row>
    <row r="101" spans="1:17" ht="15.75" hidden="1">
      <c r="A101" s="31"/>
      <c r="B101" s="47"/>
      <c r="C101" s="42"/>
      <c r="D101" s="38"/>
      <c r="E101" s="39"/>
      <c r="F101" s="40"/>
      <c r="G101" s="41"/>
      <c r="H101" s="42"/>
      <c r="I101" s="37"/>
      <c r="J101" s="3" t="s">
        <v>126</v>
      </c>
      <c r="K101" s="1"/>
      <c r="L101" s="4"/>
      <c r="M101" s="5" t="s">
        <v>126</v>
      </c>
      <c r="N101" s="6" t="s">
        <v>126</v>
      </c>
      <c r="O101" s="7" t="s">
        <v>126</v>
      </c>
      <c r="P101" s="8" t="s">
        <v>126</v>
      </c>
      <c r="Q101" s="21" t="s">
        <v>126</v>
      </c>
    </row>
    <row r="102" spans="1:17" ht="15.75" hidden="1">
      <c r="A102" s="31"/>
      <c r="B102" s="47"/>
      <c r="C102" s="42"/>
      <c r="D102" s="38"/>
      <c r="E102" s="39"/>
      <c r="F102" s="40"/>
      <c r="G102" s="41"/>
      <c r="H102" s="42"/>
      <c r="I102" s="37"/>
      <c r="J102" s="3" t="s">
        <v>126</v>
      </c>
      <c r="K102" s="1"/>
      <c r="L102" s="4"/>
      <c r="M102" s="5" t="s">
        <v>126</v>
      </c>
      <c r="N102" s="6" t="s">
        <v>126</v>
      </c>
      <c r="O102" s="7" t="s">
        <v>126</v>
      </c>
      <c r="P102" s="8" t="s">
        <v>126</v>
      </c>
      <c r="Q102" s="21" t="s">
        <v>126</v>
      </c>
    </row>
    <row r="103" spans="1:17" ht="15.75" hidden="1">
      <c r="A103" s="31"/>
      <c r="B103" s="47"/>
      <c r="C103" s="42"/>
      <c r="D103" s="38"/>
      <c r="E103" s="34"/>
      <c r="F103" s="35"/>
      <c r="G103" s="41"/>
      <c r="H103" s="42"/>
      <c r="I103" s="37"/>
      <c r="J103" s="3" t="s">
        <v>126</v>
      </c>
      <c r="K103" s="1"/>
      <c r="L103" s="4"/>
      <c r="M103" s="5" t="s">
        <v>126</v>
      </c>
      <c r="N103" s="6" t="s">
        <v>126</v>
      </c>
      <c r="O103" s="7" t="s">
        <v>126</v>
      </c>
      <c r="P103" s="8" t="s">
        <v>126</v>
      </c>
      <c r="Q103" s="21" t="s">
        <v>126</v>
      </c>
    </row>
    <row r="104" spans="1:17" ht="15.75" hidden="1">
      <c r="A104" s="31"/>
      <c r="B104" s="47"/>
      <c r="C104" s="42"/>
      <c r="D104" s="38"/>
      <c r="E104" s="39"/>
      <c r="F104" s="40"/>
      <c r="G104" s="41"/>
      <c r="H104" s="42"/>
      <c r="I104" s="37"/>
      <c r="J104" s="3" t="s">
        <v>126</v>
      </c>
      <c r="K104" s="1"/>
      <c r="L104" s="4"/>
      <c r="M104" s="5" t="s">
        <v>126</v>
      </c>
      <c r="N104" s="6" t="s">
        <v>126</v>
      </c>
      <c r="O104" s="7" t="s">
        <v>126</v>
      </c>
      <c r="P104" s="8" t="s">
        <v>126</v>
      </c>
      <c r="Q104" s="21" t="s">
        <v>126</v>
      </c>
    </row>
    <row r="105" spans="1:17" ht="15.75" hidden="1">
      <c r="A105" s="31"/>
      <c r="B105" s="47"/>
      <c r="C105" s="42"/>
      <c r="D105" s="38"/>
      <c r="E105" s="39"/>
      <c r="F105" s="40"/>
      <c r="G105" s="41"/>
      <c r="H105" s="42"/>
      <c r="I105" s="37"/>
      <c r="J105" s="3" t="s">
        <v>126</v>
      </c>
      <c r="K105" s="1"/>
      <c r="L105" s="4"/>
      <c r="M105" s="5" t="s">
        <v>126</v>
      </c>
      <c r="N105" s="6" t="s">
        <v>126</v>
      </c>
      <c r="O105" s="7" t="s">
        <v>126</v>
      </c>
      <c r="P105" s="8" t="s">
        <v>126</v>
      </c>
      <c r="Q105" s="21" t="s">
        <v>126</v>
      </c>
    </row>
    <row r="106" spans="1:17" ht="15.75" hidden="1">
      <c r="A106" s="31"/>
      <c r="B106" s="47"/>
      <c r="C106" s="42"/>
      <c r="D106" s="38"/>
      <c r="E106" s="39"/>
      <c r="F106" s="40"/>
      <c r="G106" s="41"/>
      <c r="H106" s="42"/>
      <c r="I106" s="37"/>
      <c r="J106" s="3" t="s">
        <v>126</v>
      </c>
      <c r="K106" s="1"/>
      <c r="L106" s="4"/>
      <c r="M106" s="5" t="s">
        <v>126</v>
      </c>
      <c r="N106" s="6" t="s">
        <v>126</v>
      </c>
      <c r="O106" s="7" t="s">
        <v>126</v>
      </c>
      <c r="P106" s="8" t="s">
        <v>126</v>
      </c>
      <c r="Q106" s="21" t="s">
        <v>126</v>
      </c>
    </row>
    <row r="107" spans="1:17" ht="15.75" hidden="1">
      <c r="A107" s="31"/>
      <c r="B107" s="48"/>
      <c r="C107" s="42"/>
      <c r="D107" s="38"/>
      <c r="E107" s="39"/>
      <c r="F107" s="40"/>
      <c r="G107" s="41"/>
      <c r="H107" s="42"/>
      <c r="I107" s="37" t="s">
        <v>126</v>
      </c>
      <c r="J107" s="3" t="s">
        <v>126</v>
      </c>
      <c r="K107" s="1"/>
      <c r="L107" s="4"/>
      <c r="M107" s="5" t="s">
        <v>126</v>
      </c>
      <c r="N107" s="6" t="s">
        <v>126</v>
      </c>
      <c r="O107" s="7" t="s">
        <v>126</v>
      </c>
      <c r="P107" s="8" t="s">
        <v>126</v>
      </c>
      <c r="Q107" s="21" t="s">
        <v>126</v>
      </c>
    </row>
    <row r="108" spans="1:17" ht="16.5" hidden="1" thickBot="1">
      <c r="A108" s="49"/>
      <c r="B108" s="50"/>
      <c r="C108" s="51"/>
      <c r="D108" s="52"/>
      <c r="E108" s="53"/>
      <c r="F108" s="54"/>
      <c r="G108" s="55"/>
      <c r="H108" s="51"/>
      <c r="I108" s="56" t="s">
        <v>126</v>
      </c>
      <c r="J108" s="14" t="s">
        <v>126</v>
      </c>
      <c r="K108" s="23"/>
      <c r="L108" s="22"/>
      <c r="M108" s="5" t="s">
        <v>126</v>
      </c>
      <c r="N108" s="16" t="s">
        <v>126</v>
      </c>
      <c r="O108" s="24" t="s">
        <v>126</v>
      </c>
      <c r="P108" s="25" t="s">
        <v>126</v>
      </c>
      <c r="Q108" s="21" t="s">
        <v>126</v>
      </c>
    </row>
    <row r="109" spans="1:17" ht="15">
      <c r="A109" s="57"/>
      <c r="B109" s="58"/>
      <c r="C109" s="57"/>
      <c r="D109" s="57"/>
      <c r="E109" s="57"/>
      <c r="F109" s="57"/>
      <c r="G109" s="57"/>
      <c r="H109" s="57"/>
      <c r="I109" s="59"/>
      <c r="J109" s="26"/>
      <c r="K109" s="26"/>
      <c r="L109" s="26"/>
      <c r="M109" s="27"/>
      <c r="N109" s="26"/>
      <c r="O109" s="27"/>
      <c r="P109" s="26"/>
      <c r="Q109" s="26"/>
    </row>
    <row r="110" spans="1:17" ht="15">
      <c r="A110" s="95" t="s">
        <v>127</v>
      </c>
      <c r="B110" s="95"/>
      <c r="C110" s="95"/>
      <c r="D110" s="95" t="s">
        <v>128</v>
      </c>
      <c r="E110" s="95"/>
      <c r="F110" s="95"/>
      <c r="G110" s="95"/>
      <c r="H110" s="95"/>
      <c r="I110" s="95"/>
      <c r="J110" s="15"/>
      <c r="K110" s="15"/>
      <c r="L110" s="15"/>
      <c r="M110" s="15"/>
      <c r="N110" s="94" t="s">
        <v>129</v>
      </c>
      <c r="O110" s="94"/>
      <c r="P110" s="94"/>
      <c r="Q110" s="94"/>
    </row>
  </sheetData>
  <sheetProtection/>
  <mergeCells count="23">
    <mergeCell ref="M7:M8"/>
    <mergeCell ref="I7:I8"/>
    <mergeCell ref="J7:J8"/>
    <mergeCell ref="G7:H7"/>
    <mergeCell ref="Q7:Q8"/>
    <mergeCell ref="P7:P8"/>
    <mergeCell ref="B6:F7"/>
    <mergeCell ref="N110:Q110"/>
    <mergeCell ref="A110:C110"/>
    <mergeCell ref="D110:I110"/>
    <mergeCell ref="K7:L7"/>
    <mergeCell ref="O7:O8"/>
    <mergeCell ref="N7:N8"/>
    <mergeCell ref="A1:Q1"/>
    <mergeCell ref="O6:Q6"/>
    <mergeCell ref="A6:A8"/>
    <mergeCell ref="B2:J2"/>
    <mergeCell ref="B3:J3"/>
    <mergeCell ref="K6:N6"/>
    <mergeCell ref="K2:Q2"/>
    <mergeCell ref="K3:Q3"/>
    <mergeCell ref="G6:J6"/>
    <mergeCell ref="B4:J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3">
      <selection activeCell="E26" sqref="E26"/>
    </sheetView>
  </sheetViews>
  <sheetFormatPr defaultColWidth="9.140625" defaultRowHeight="15"/>
  <cols>
    <col min="9" max="9" width="14.57421875" style="0" customWidth="1"/>
    <col min="11" max="11" width="14.140625" style="0" customWidth="1"/>
    <col min="13" max="13" width="15.140625" style="0" customWidth="1"/>
  </cols>
  <sheetData>
    <row r="1" spans="1:14" ht="15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8" ht="15">
      <c r="A2" s="101"/>
      <c r="B2" s="101"/>
      <c r="C2" s="102" t="s">
        <v>131</v>
      </c>
      <c r="D2" s="102"/>
      <c r="E2" s="103" t="s">
        <v>1</v>
      </c>
      <c r="F2" s="101"/>
      <c r="G2" s="101"/>
      <c r="H2" s="101"/>
    </row>
    <row r="3" spans="1:8" ht="15">
      <c r="A3" s="101"/>
      <c r="B3" s="101"/>
      <c r="C3" s="102" t="s">
        <v>132</v>
      </c>
      <c r="D3" s="102"/>
      <c r="E3" s="104" t="s">
        <v>133</v>
      </c>
      <c r="F3" s="101"/>
      <c r="G3" s="101"/>
      <c r="H3" s="101"/>
    </row>
    <row r="4" spans="1:8" ht="15">
      <c r="A4" s="101"/>
      <c r="B4" s="101"/>
      <c r="C4" s="102" t="s">
        <v>134</v>
      </c>
      <c r="D4" s="102"/>
      <c r="E4" s="105" t="s">
        <v>135</v>
      </c>
      <c r="F4" s="101"/>
      <c r="G4" s="101"/>
      <c r="H4" s="101"/>
    </row>
    <row r="5" spans="1:8" ht="15.75">
      <c r="A5" s="101"/>
      <c r="B5" s="101"/>
      <c r="C5" s="102" t="s">
        <v>136</v>
      </c>
      <c r="D5" s="102"/>
      <c r="E5" s="106" t="s">
        <v>137</v>
      </c>
      <c r="F5" s="101"/>
      <c r="G5" s="101"/>
      <c r="H5" s="101"/>
    </row>
    <row r="6" spans="1:8" ht="15.75">
      <c r="A6" s="101"/>
      <c r="B6" s="101"/>
      <c r="C6" s="102" t="s">
        <v>138</v>
      </c>
      <c r="D6" s="102"/>
      <c r="E6" s="107" t="s">
        <v>139</v>
      </c>
      <c r="F6" s="101"/>
      <c r="G6" s="101"/>
      <c r="H6" s="101"/>
    </row>
    <row r="7" spans="1:8" ht="15">
      <c r="A7" s="101"/>
      <c r="B7" s="108"/>
      <c r="C7" s="109"/>
      <c r="D7" s="109"/>
      <c r="E7" s="109"/>
      <c r="F7" s="101"/>
      <c r="G7" s="101"/>
      <c r="H7" s="101"/>
    </row>
    <row r="8" spans="1:14" ht="15">
      <c r="A8" s="110" t="s">
        <v>140</v>
      </c>
      <c r="B8" s="110" t="s">
        <v>141</v>
      </c>
      <c r="C8" s="111" t="s">
        <v>142</v>
      </c>
      <c r="D8" s="112"/>
      <c r="E8" s="110" t="s">
        <v>143</v>
      </c>
      <c r="F8" s="110"/>
      <c r="G8" s="110"/>
      <c r="H8" s="110"/>
      <c r="I8" s="113" t="s">
        <v>144</v>
      </c>
      <c r="J8" s="113"/>
      <c r="K8" s="113" t="s">
        <v>145</v>
      </c>
      <c r="L8" s="113"/>
      <c r="M8" s="113" t="s">
        <v>146</v>
      </c>
      <c r="N8" s="113"/>
    </row>
    <row r="9" spans="1:14" ht="38.25">
      <c r="A9" s="110"/>
      <c r="B9" s="110"/>
      <c r="C9" s="114" t="s">
        <v>147</v>
      </c>
      <c r="D9" s="114" t="s">
        <v>148</v>
      </c>
      <c r="E9" s="110"/>
      <c r="F9" s="110"/>
      <c r="G9" s="110"/>
      <c r="H9" s="110"/>
      <c r="I9" s="114" t="s">
        <v>149</v>
      </c>
      <c r="J9" s="114" t="s">
        <v>150</v>
      </c>
      <c r="K9" s="114" t="s">
        <v>151</v>
      </c>
      <c r="L9" s="114" t="s">
        <v>152</v>
      </c>
      <c r="M9" s="114" t="s">
        <v>151</v>
      </c>
      <c r="N9" s="114" t="s">
        <v>152</v>
      </c>
    </row>
    <row r="10" spans="1:14" ht="15.75">
      <c r="A10" s="115" t="s">
        <v>153</v>
      </c>
      <c r="B10" s="115"/>
      <c r="C10" s="116">
        <f>SUM(C11:C16)</f>
        <v>87</v>
      </c>
      <c r="D10" s="116">
        <v>86</v>
      </c>
      <c r="E10" s="117"/>
      <c r="F10" s="118"/>
      <c r="G10" s="118"/>
      <c r="H10" s="119"/>
      <c r="I10" s="120">
        <f>SUM(I11:I16)</f>
        <v>331700</v>
      </c>
      <c r="J10" s="121">
        <f>IF(I10&gt;0,I10/$C10,"")</f>
        <v>3812.6436781609195</v>
      </c>
      <c r="K10" s="121">
        <f>SUM(K11:K16)</f>
        <v>429040</v>
      </c>
      <c r="L10" s="121">
        <f aca="true" t="shared" si="0" ref="L10:L16">IF(K10&gt;0,K10/$D10,"")</f>
        <v>4988.837209302325</v>
      </c>
      <c r="M10" s="121">
        <f>SUM(M11:M16)</f>
        <v>760740</v>
      </c>
      <c r="N10" s="121">
        <f>IF(M10&gt;0,M10/(SUM(C10:D10)),"")</f>
        <v>4397.341040462427</v>
      </c>
    </row>
    <row r="11" spans="1:14" ht="15.75">
      <c r="A11" s="122" t="s">
        <v>25</v>
      </c>
      <c r="B11" s="123">
        <v>3</v>
      </c>
      <c r="C11" s="124">
        <f>IF(ISBLANK($A11),"",COUNTA('[1]1. závod'!$C$4:$C$28))</f>
        <v>15</v>
      </c>
      <c r="D11" s="124">
        <f>IF(ISBLANK($A11),"",COUNTA('[1]2. závod'!$C$4:$C$28))</f>
        <v>15</v>
      </c>
      <c r="E11" s="110"/>
      <c r="F11" s="110"/>
      <c r="G11" s="110"/>
      <c r="H11" s="110"/>
      <c r="I11" s="125">
        <f>SUM('[1]1. závod'!C:C)</f>
        <v>78980</v>
      </c>
      <c r="J11" s="121">
        <f aca="true" t="shared" si="1" ref="J11:J16">IF(I11&gt;0,I11/$C11,"")</f>
        <v>5265.333333333333</v>
      </c>
      <c r="K11" s="125">
        <f>SUM('[1]2. závod'!C:C)</f>
        <v>59460</v>
      </c>
      <c r="L11" s="121">
        <f t="shared" si="0"/>
        <v>3964</v>
      </c>
      <c r="M11" s="125">
        <f>SUM(I11,K11)</f>
        <v>138440</v>
      </c>
      <c r="N11" s="121">
        <f aca="true" t="shared" si="2" ref="N11:N16">IF(M11&gt;0,M11/(SUM(C11:D11)),"")</f>
        <v>4614.666666666667</v>
      </c>
    </row>
    <row r="12" spans="1:14" ht="15.75">
      <c r="A12" s="122" t="s">
        <v>28</v>
      </c>
      <c r="B12" s="123">
        <f>IF(ISBLANK(A12),"",B11+5)</f>
        <v>8</v>
      </c>
      <c r="C12" s="124">
        <f>IF(ISBLANK($A12),"",COUNTA('[1]1. závod'!$H$4:$H$28))</f>
        <v>15</v>
      </c>
      <c r="D12" s="124">
        <f>IF(ISBLANK($A12),"",COUNTA('[1]2. závod'!$H$4:$H$28))</f>
        <v>15</v>
      </c>
      <c r="E12" s="110"/>
      <c r="F12" s="110"/>
      <c r="G12" s="110"/>
      <c r="H12" s="110"/>
      <c r="I12" s="125">
        <f>SUM('[1]1. závod'!H:H)</f>
        <v>69960</v>
      </c>
      <c r="J12" s="121">
        <f t="shared" si="1"/>
        <v>4664</v>
      </c>
      <c r="K12" s="125">
        <f>SUM('[1]2. závod'!H:H)</f>
        <v>85280</v>
      </c>
      <c r="L12" s="121">
        <f t="shared" si="0"/>
        <v>5685.333333333333</v>
      </c>
      <c r="M12" s="125">
        <f>SUM(I12,K12)</f>
        <v>155240</v>
      </c>
      <c r="N12" s="121">
        <f t="shared" si="2"/>
        <v>5174.666666666667</v>
      </c>
    </row>
    <row r="13" spans="1:14" ht="15.75">
      <c r="A13" s="122" t="s">
        <v>32</v>
      </c>
      <c r="B13" s="123">
        <f>IF(ISBLANK(A13),"",B12+5)</f>
        <v>13</v>
      </c>
      <c r="C13" s="124">
        <f>IF(ISBLANK($A13),"",COUNTA('[1]1. závod'!$M$4:$M$28))</f>
        <v>14</v>
      </c>
      <c r="D13" s="124">
        <v>13</v>
      </c>
      <c r="E13" s="110"/>
      <c r="F13" s="110"/>
      <c r="G13" s="110"/>
      <c r="H13" s="110"/>
      <c r="I13" s="125">
        <f>SUM('[1]1. závod'!M:M)</f>
        <v>54000</v>
      </c>
      <c r="J13" s="121">
        <f t="shared" si="1"/>
        <v>3857.1428571428573</v>
      </c>
      <c r="K13" s="125">
        <f>SUM('[1]2. závod'!M:M)</f>
        <v>66580</v>
      </c>
      <c r="L13" s="121">
        <f t="shared" si="0"/>
        <v>5121.538461538462</v>
      </c>
      <c r="M13" s="125">
        <f>SUM(I13,K13)</f>
        <v>120580</v>
      </c>
      <c r="N13" s="121">
        <f t="shared" si="2"/>
        <v>4465.925925925926</v>
      </c>
    </row>
    <row r="14" spans="1:14" ht="15.75">
      <c r="A14" s="122" t="s">
        <v>31</v>
      </c>
      <c r="B14" s="123">
        <f>IF(ISBLANK(A14),"",B13+5)</f>
        <v>18</v>
      </c>
      <c r="C14" s="124">
        <f>IF(ISBLANK($A14),"",COUNTA('[1]1. závod'!$R$4:$R$28))</f>
        <v>14</v>
      </c>
      <c r="D14" s="124">
        <f>IF(ISBLANK($A14),"",COUNTA('[1]2. závod'!$R$4:$R$28))</f>
        <v>14</v>
      </c>
      <c r="E14" s="110"/>
      <c r="F14" s="110"/>
      <c r="G14" s="110"/>
      <c r="H14" s="110"/>
      <c r="I14" s="125">
        <f>SUM('[1]1. závod'!R:R)</f>
        <v>49780</v>
      </c>
      <c r="J14" s="121">
        <f t="shared" si="1"/>
        <v>3555.714285714286</v>
      </c>
      <c r="K14" s="125">
        <f>SUM('[1]2. závod'!R:R)</f>
        <v>82040</v>
      </c>
      <c r="L14" s="121">
        <f t="shared" si="0"/>
        <v>5860</v>
      </c>
      <c r="M14" s="125">
        <f>SUM(I14,K14)</f>
        <v>131820</v>
      </c>
      <c r="N14" s="121">
        <f t="shared" si="2"/>
        <v>4707.857142857143</v>
      </c>
    </row>
    <row r="15" spans="1:14" ht="15.75">
      <c r="A15" s="122" t="s">
        <v>35</v>
      </c>
      <c r="B15" s="123">
        <f>IF(ISBLANK(A15),"",B14+5)</f>
        <v>23</v>
      </c>
      <c r="C15" s="124">
        <f>IF(ISBLANK($A15),"",COUNTA('[1]1. závod'!$W$4:$W$28))</f>
        <v>14</v>
      </c>
      <c r="D15" s="124">
        <f>IF(ISBLANK($A15),"",COUNTA('[1]2. závod'!$W$4:$W$27))</f>
        <v>14</v>
      </c>
      <c r="E15" s="117"/>
      <c r="F15" s="118"/>
      <c r="G15" s="118"/>
      <c r="H15" s="119"/>
      <c r="I15" s="125">
        <f>SUM('[1]1. závod'!W:W)</f>
        <v>26200</v>
      </c>
      <c r="J15" s="121">
        <f t="shared" si="1"/>
        <v>1871.4285714285713</v>
      </c>
      <c r="K15" s="125">
        <f>SUM('[1]2. závod'!W:W)</f>
        <v>70360</v>
      </c>
      <c r="L15" s="121">
        <f t="shared" si="0"/>
        <v>5025.714285714285</v>
      </c>
      <c r="M15" s="125">
        <f>SUM(I15,K15)</f>
        <v>96560</v>
      </c>
      <c r="N15" s="121">
        <f t="shared" si="2"/>
        <v>3448.5714285714284</v>
      </c>
    </row>
    <row r="16" spans="1:14" ht="15.75">
      <c r="A16" s="122" t="s">
        <v>26</v>
      </c>
      <c r="B16" s="123">
        <f>IF(ISBLANK(A16),"",B15+5)</f>
        <v>28</v>
      </c>
      <c r="C16" s="124">
        <f>IF(ISBLANK($A16),"",COUNTA('[1]1. závod'!$AB$4:$AB$28))</f>
        <v>15</v>
      </c>
      <c r="D16" s="124">
        <f>IF(ISBLANK($A16),"",COUNTA('[1]2. závod'!$AB$4:$AB$27))</f>
        <v>15</v>
      </c>
      <c r="E16" s="110"/>
      <c r="F16" s="110"/>
      <c r="G16" s="110"/>
      <c r="H16" s="110"/>
      <c r="I16" s="125">
        <f>SUM('[1]1. závod'!AB:AB)</f>
        <v>52780</v>
      </c>
      <c r="J16" s="121">
        <f t="shared" si="1"/>
        <v>3518.6666666666665</v>
      </c>
      <c r="K16" s="125">
        <f>SUM('[1]2. závod'!AB:AB)</f>
        <v>65320</v>
      </c>
      <c r="L16" s="121">
        <f t="shared" si="0"/>
        <v>4354.666666666667</v>
      </c>
      <c r="M16" s="125">
        <f>SUM(I16,K16)</f>
        <v>118100</v>
      </c>
      <c r="N16" s="121">
        <f t="shared" si="2"/>
        <v>3936.6666666666665</v>
      </c>
    </row>
    <row r="17" spans="1:11" ht="15.75">
      <c r="A17" s="101"/>
      <c r="B17" s="101"/>
      <c r="C17" s="101"/>
      <c r="D17" s="126" t="s">
        <v>154</v>
      </c>
      <c r="E17" s="126"/>
      <c r="F17" s="126"/>
      <c r="G17" s="126"/>
      <c r="H17" s="126"/>
      <c r="I17" s="127">
        <f>MAX('[1]Výsledková listina'!I9:I35)</f>
        <v>15780</v>
      </c>
      <c r="J17" s="128"/>
      <c r="K17" s="127">
        <f>MAX('[1]Výsledková listina'!M9:M35)</f>
        <v>21220</v>
      </c>
    </row>
    <row r="18" spans="1:8" ht="15">
      <c r="A18" s="101"/>
      <c r="B18" s="101"/>
      <c r="C18" s="101"/>
      <c r="D18" s="101"/>
      <c r="E18" s="101"/>
      <c r="F18" s="101"/>
      <c r="G18" s="101"/>
      <c r="H18" s="101"/>
    </row>
    <row r="19" spans="1:9" ht="15">
      <c r="A19" s="101"/>
      <c r="B19" s="101"/>
      <c r="C19" s="101"/>
      <c r="D19" s="101"/>
      <c r="E19" s="101" t="s">
        <v>155</v>
      </c>
      <c r="F19" s="101"/>
      <c r="G19" s="101"/>
      <c r="H19" s="101"/>
      <c r="I19">
        <f>COUNTIF('[1]Výsledková listina'!$C:$C,"m")</f>
        <v>83</v>
      </c>
    </row>
    <row r="20" spans="1:9" ht="15">
      <c r="A20" s="101"/>
      <c r="B20" s="101"/>
      <c r="C20" s="101"/>
      <c r="D20" s="101"/>
      <c r="E20" s="101" t="s">
        <v>156</v>
      </c>
      <c r="F20" s="101"/>
      <c r="G20" s="101"/>
      <c r="H20" s="101"/>
      <c r="I20">
        <f>COUNTIF('[1]Výsledková listina'!$C:$C,"J")+COUNTIF('[1]Výsledková listina'!$C:$C,"jž")</f>
        <v>2</v>
      </c>
    </row>
    <row r="21" spans="1:9" ht="15">
      <c r="A21" s="101"/>
      <c r="B21" s="101"/>
      <c r="C21" s="101"/>
      <c r="D21" s="101"/>
      <c r="E21" s="101" t="s">
        <v>157</v>
      </c>
      <c r="F21" s="101"/>
      <c r="G21" s="101"/>
      <c r="H21" s="101"/>
      <c r="I21">
        <f>COUNTIF('[1]Výsledková listina'!$C:$C,"KŽ")+COUNTIF('[1]Výsledková listina'!$C:$C,"k")</f>
        <v>0</v>
      </c>
    </row>
    <row r="22" spans="1:9" ht="15">
      <c r="A22" s="101"/>
      <c r="B22" s="101"/>
      <c r="C22" s="101"/>
      <c r="D22" s="101"/>
      <c r="E22" s="101" t="s">
        <v>158</v>
      </c>
      <c r="F22" s="101"/>
      <c r="G22" s="101"/>
      <c r="H22" s="101"/>
      <c r="I22">
        <f>COUNTIF('[1]Výsledková listina'!$C:$C,"Ž")+COUNTIF('[1]Výsledková listina'!$C:$C,"JŽ")+COUNTIF('[1]Výsledková listina'!$C:$C,"KŽ")</f>
        <v>2</v>
      </c>
    </row>
    <row r="23" spans="1:9" ht="15">
      <c r="A23" s="101"/>
      <c r="B23" s="101"/>
      <c r="C23" s="101"/>
      <c r="D23" s="101"/>
      <c r="E23" s="101" t="s">
        <v>159</v>
      </c>
      <c r="F23" s="101"/>
      <c r="G23" s="101"/>
      <c r="H23" s="101"/>
      <c r="I23">
        <f>COUNTIF('[1]Výsledková listina'!$C:$C,"H")</f>
        <v>0</v>
      </c>
    </row>
    <row r="24" spans="1:8" ht="15">
      <c r="A24" s="101"/>
      <c r="B24" s="101"/>
      <c r="C24" s="101"/>
      <c r="D24" s="101"/>
      <c r="E24" s="101"/>
      <c r="F24" s="101"/>
      <c r="G24" s="101"/>
      <c r="H24" s="101"/>
    </row>
  </sheetData>
  <sheetProtection/>
  <mergeCells count="23">
    <mergeCell ref="D17:H17"/>
    <mergeCell ref="E13:H13"/>
    <mergeCell ref="E14:H14"/>
    <mergeCell ref="E15:H15"/>
    <mergeCell ref="E16:H16"/>
    <mergeCell ref="K8:L8"/>
    <mergeCell ref="M8:N8"/>
    <mergeCell ref="A10:B10"/>
    <mergeCell ref="E10:H10"/>
    <mergeCell ref="E11:H11"/>
    <mergeCell ref="E12:H12"/>
    <mergeCell ref="C7:E7"/>
    <mergeCell ref="A8:A9"/>
    <mergeCell ref="B8:B9"/>
    <mergeCell ref="C8:D8"/>
    <mergeCell ref="E8:H9"/>
    <mergeCell ref="I8:J8"/>
    <mergeCell ref="A1:N1"/>
    <mergeCell ref="C2:D2"/>
    <mergeCell ref="C3:D3"/>
    <mergeCell ref="C4:D4"/>
    <mergeCell ref="C5:D5"/>
    <mergeCell ref="C6:D6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Srb</dc:creator>
  <cp:keywords/>
  <dc:description/>
  <cp:lastModifiedBy>Srb</cp:lastModifiedBy>
  <dcterms:created xsi:type="dcterms:W3CDTF">2011-07-18T05:07:38Z</dcterms:created>
  <dcterms:modified xsi:type="dcterms:W3CDTF">2011-07-18T05:20:05Z</dcterms:modified>
  <cp:category/>
  <cp:version/>
  <cp:contentType/>
  <cp:contentStatus/>
</cp:coreProperties>
</file>