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10" windowHeight="13455" tabRatio="767" activeTab="0"/>
  </bookViews>
  <sheets>
    <sheet name="CELKOVĚ-jednotlivci" sheetId="1" r:id="rId1"/>
    <sheet name="CELKOVĚ-družstva" sheetId="2" r:id="rId2"/>
    <sheet name="LRU-jednotlivci" sheetId="3" r:id="rId3"/>
    <sheet name="LRU-družstva" sheetId="4" r:id="rId4"/>
    <sheet name="RZD-jednotlivci" sheetId="5" r:id="rId5"/>
    <sheet name="RZD-družstva" sheetId="6" r:id="rId6"/>
    <sheet name="RT-jednotlivci" sheetId="7" r:id="rId7"/>
    <sheet name="RT-družstva" sheetId="8" r:id="rId8"/>
    <sheet name="Startovní listina" sheetId="9" r:id="rId9"/>
  </sheets>
  <definedNames/>
  <calcPr fullCalcOnLoad="1"/>
</workbook>
</file>

<file path=xl/sharedStrings.xml><?xml version="1.0" encoding="utf-8"?>
<sst xmlns="http://schemas.openxmlformats.org/spreadsheetml/2006/main" count="858" uniqueCount="131">
  <si>
    <t>Ž</t>
  </si>
  <si>
    <t>D</t>
  </si>
  <si>
    <t>ŽK</t>
  </si>
  <si>
    <t>družstvo</t>
  </si>
  <si>
    <t>jméno</t>
  </si>
  <si>
    <t>kategorie</t>
  </si>
  <si>
    <t>1. závod</t>
  </si>
  <si>
    <t>st. číslo</t>
  </si>
  <si>
    <t>Los číslo</t>
  </si>
  <si>
    <t>sektor</t>
  </si>
  <si>
    <t>hmotnost</t>
  </si>
  <si>
    <t>umístění</t>
  </si>
  <si>
    <t>2. závod</t>
  </si>
  <si>
    <t>jednotlivci</t>
  </si>
  <si>
    <t>družstva</t>
  </si>
  <si>
    <t>celková hmotnost</t>
  </si>
  <si>
    <t>součet um.</t>
  </si>
  <si>
    <t>POŘADÍ</t>
  </si>
  <si>
    <t>S V A Z O V É    K O L O    Z L A T É    U D I C E</t>
  </si>
  <si>
    <t>pořadí</t>
  </si>
  <si>
    <t>KROMĚŘÍŽ</t>
  </si>
  <si>
    <t>ZNOJMO</t>
  </si>
  <si>
    <t>součet poř.</t>
  </si>
  <si>
    <t>St.č.</t>
  </si>
  <si>
    <t>Jméno</t>
  </si>
  <si>
    <t>Družstvo</t>
  </si>
  <si>
    <t>Muška skish</t>
  </si>
  <si>
    <t>Muška dálka</t>
  </si>
  <si>
    <t>Arenberg</t>
  </si>
  <si>
    <t>Zátěž skish</t>
  </si>
  <si>
    <t>Zátěž dálka</t>
  </si>
  <si>
    <t>Pětiboj</t>
  </si>
  <si>
    <t>1. hod</t>
  </si>
  <si>
    <t>2. hod</t>
  </si>
  <si>
    <t>Celkem</t>
  </si>
  <si>
    <t>Hod</t>
  </si>
  <si>
    <t>Body</t>
  </si>
  <si>
    <t>Kroměříž</t>
  </si>
  <si>
    <t>Znojmo</t>
  </si>
  <si>
    <t>metry</t>
  </si>
  <si>
    <t>body</t>
  </si>
  <si>
    <t>ŽÁCI</t>
  </si>
  <si>
    <t>Rybolovná technika (jednotlivci)</t>
  </si>
  <si>
    <t>ŽÁKYNĚ</t>
  </si>
  <si>
    <t>Poř.</t>
  </si>
  <si>
    <t>1.hod</t>
  </si>
  <si>
    <t>2.hod</t>
  </si>
  <si>
    <t>Um.</t>
  </si>
  <si>
    <t>Druž.</t>
  </si>
  <si>
    <t>Pořadí</t>
  </si>
  <si>
    <t>Součet um.</t>
  </si>
  <si>
    <t>Rybářské znalosti (jednotlivci)</t>
  </si>
  <si>
    <t>test</t>
  </si>
  <si>
    <t>poznávačka</t>
  </si>
  <si>
    <t>ryby</t>
  </si>
  <si>
    <t>živočichové</t>
  </si>
  <si>
    <t>rostliny</t>
  </si>
  <si>
    <t>Součet za pozn.</t>
  </si>
  <si>
    <t>Celkem bodů</t>
  </si>
  <si>
    <t>Lov ryb udicí na plavanou (jednotlivci)</t>
  </si>
  <si>
    <t>Lov ryb udicí na plavanou (družstva)</t>
  </si>
  <si>
    <t>Celkové výsledky (jednotlivci)</t>
  </si>
  <si>
    <t>LRU</t>
  </si>
  <si>
    <t>RT</t>
  </si>
  <si>
    <t>RZD</t>
  </si>
  <si>
    <t>Součet umístění</t>
  </si>
  <si>
    <t>DOROSTENCI</t>
  </si>
  <si>
    <t>Celkové výsledky (družstva)</t>
  </si>
  <si>
    <t>součet bodů</t>
  </si>
  <si>
    <t>E</t>
  </si>
  <si>
    <t>F</t>
  </si>
  <si>
    <t>Rybolovná technika (družstva)</t>
  </si>
  <si>
    <t>STARTOVNÍ  LISTINA</t>
  </si>
  <si>
    <t>ročník narození</t>
  </si>
  <si>
    <t>ŽÁK</t>
  </si>
  <si>
    <t>DOROSTENEC</t>
  </si>
  <si>
    <t>HORÁK  Martin</t>
  </si>
  <si>
    <t>ŠULOVÁ  Julie</t>
  </si>
  <si>
    <t>Rybářské znalosti (družstva)</t>
  </si>
  <si>
    <t>ŠULA  Jiří</t>
  </si>
  <si>
    <t>x</t>
  </si>
  <si>
    <t>pořadí-tým</t>
  </si>
  <si>
    <t>Poř-tým</t>
  </si>
  <si>
    <t>PODIVÍN</t>
  </si>
  <si>
    <t>BLANSKO</t>
  </si>
  <si>
    <t>Podivín</t>
  </si>
  <si>
    <t>ONDRUCH  Jakub</t>
  </si>
  <si>
    <t>ZAVADIL  Radek</t>
  </si>
  <si>
    <t>ŠULA  Jan</t>
  </si>
  <si>
    <t>Blansko</t>
  </si>
  <si>
    <t>hlavní rozhodčí:  Krejčí Miloslav</t>
  </si>
  <si>
    <t>HONZÍREK  Ondřej</t>
  </si>
  <si>
    <t>Velké Pavlovice  13.5.2018</t>
  </si>
  <si>
    <t>KOBLIHA  Karel</t>
  </si>
  <si>
    <t>DANÁCOVÁ  Natálie</t>
  </si>
  <si>
    <t>MUSIL  Daniel</t>
  </si>
  <si>
    <t>BURÁŇOVÁ  Adéla</t>
  </si>
  <si>
    <t>TRAJ  Robert</t>
  </si>
  <si>
    <t>BOMBERA  Jan</t>
  </si>
  <si>
    <t>URBAN  Martin</t>
  </si>
  <si>
    <t>JIHLAVA</t>
  </si>
  <si>
    <t>KOBLIHOVÁ  Kristýna</t>
  </si>
  <si>
    <t>LIBOSVÁR  Svatopluk</t>
  </si>
  <si>
    <t>PŘIBIL  Karel</t>
  </si>
  <si>
    <t>VYBÍRAL  Vojtěch</t>
  </si>
  <si>
    <t>ÚN Mušov (Dyje 7) - 12.5.2018</t>
  </si>
  <si>
    <t>STEHLÍK  Ondřej</t>
  </si>
  <si>
    <t>MÜLLER  Václav</t>
  </si>
  <si>
    <t>ŽÁK  Vít</t>
  </si>
  <si>
    <t>NĚMEC  Vít</t>
  </si>
  <si>
    <t>Velké Pavlovice  12.5.2018</t>
  </si>
  <si>
    <t>MORAVSKÝ  RYBÁŘSKÝ  SVAZ, z.s.</t>
  </si>
  <si>
    <t>Velké Pavlovice  12.-13.5.2018</t>
  </si>
  <si>
    <t>JUŘÍČEK  Jakub</t>
  </si>
  <si>
    <t>STRNKA  Ondřej</t>
  </si>
  <si>
    <t>B</t>
  </si>
  <si>
    <t>C</t>
  </si>
  <si>
    <t>A</t>
  </si>
  <si>
    <t>BUNDSCHUH  Alexander</t>
  </si>
  <si>
    <t>LITTERA  Jakub</t>
  </si>
  <si>
    <t>bodovací komise:  Ing. Šula Jiří</t>
  </si>
  <si>
    <t>hlavní rozhodčí:  Ing. Hrazdil Jiří</t>
  </si>
  <si>
    <t>hlavní rozhodčí:  Mgr. Jůvová Alena</t>
  </si>
  <si>
    <t>bodovací komise:  Mgr. Jůvová Alena</t>
  </si>
  <si>
    <t>1.</t>
  </si>
  <si>
    <t>3.</t>
  </si>
  <si>
    <t>2.</t>
  </si>
  <si>
    <t>4.</t>
  </si>
  <si>
    <t>pořadí pro tým</t>
  </si>
  <si>
    <t>BUNDSUCH  Alexander</t>
  </si>
  <si>
    <t>LITERA  Jakub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</si>
</sst>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71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i/>
      <sz val="10"/>
      <name val="Arial CE"/>
      <family val="2"/>
    </font>
    <font>
      <b/>
      <sz val="12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i/>
      <u val="single"/>
      <sz val="14"/>
      <name val="Arial CE"/>
      <family val="2"/>
    </font>
    <font>
      <b/>
      <sz val="14"/>
      <name val="Tahoma"/>
      <family val="2"/>
    </font>
    <font>
      <b/>
      <sz val="16"/>
      <name val="Arial CE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4"/>
      <name val="Arial CE"/>
      <family val="2"/>
    </font>
    <font>
      <b/>
      <sz val="14"/>
      <name val="Arial CE"/>
      <family val="0"/>
    </font>
    <font>
      <b/>
      <u val="single"/>
      <sz val="14"/>
      <name val="Arial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i/>
      <sz val="12"/>
      <name val="Arial CE"/>
      <family val="0"/>
    </font>
    <font>
      <u val="single"/>
      <sz val="10"/>
      <name val="Arial CE"/>
      <family val="2"/>
    </font>
    <font>
      <b/>
      <sz val="9"/>
      <name val="Arial CE"/>
      <family val="0"/>
    </font>
    <font>
      <b/>
      <i/>
      <u val="single"/>
      <sz val="14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i/>
      <sz val="9"/>
      <name val="Tahoma"/>
      <family val="2"/>
    </font>
    <font>
      <sz val="9"/>
      <name val="Arial CE"/>
      <family val="0"/>
    </font>
    <font>
      <i/>
      <sz val="9"/>
      <name val="Tahoma"/>
      <family val="2"/>
    </font>
    <font>
      <b/>
      <sz val="9"/>
      <name val="Tahoma"/>
      <family val="2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thick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ck"/>
      <top style="medium"/>
      <bottom style="thin"/>
    </border>
    <border>
      <left style="double"/>
      <right style="thick"/>
      <top style="thin"/>
      <bottom style="medium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double"/>
      <right style="thick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6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29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49" fontId="8" fillId="0" borderId="32" xfId="0" applyNumberFormat="1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1" fontId="9" fillId="35" borderId="42" xfId="0" applyNumberFormat="1" applyFont="1" applyFill="1" applyBorder="1" applyAlignment="1">
      <alignment horizontal="center" vertical="center"/>
    </xf>
    <xf numFmtId="1" fontId="9" fillId="35" borderId="43" xfId="0" applyNumberFormat="1" applyFont="1" applyFill="1" applyBorder="1" applyAlignment="1">
      <alignment horizontal="center" vertical="center"/>
    </xf>
    <xf numFmtId="1" fontId="9" fillId="35" borderId="44" xfId="0" applyNumberFormat="1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25" borderId="14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" fontId="9" fillId="35" borderId="56" xfId="0" applyNumberFormat="1" applyFont="1" applyFill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8" fillId="0" borderId="2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/>
    </xf>
    <xf numFmtId="49" fontId="18" fillId="0" borderId="32" xfId="0" applyNumberFormat="1" applyFont="1" applyBorder="1" applyAlignment="1">
      <alignment/>
    </xf>
    <xf numFmtId="0" fontId="0" fillId="36" borderId="18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9" fillId="0" borderId="57" xfId="0" applyNumberFormat="1" applyFont="1" applyBorder="1" applyAlignment="1">
      <alignment horizontal="center" vertical="center"/>
    </xf>
    <xf numFmtId="0" fontId="19" fillId="0" borderId="58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9" fillId="0" borderId="58" xfId="0" applyNumberFormat="1" applyFont="1" applyBorder="1" applyAlignment="1">
      <alignment horizontal="center" vertical="center"/>
    </xf>
    <xf numFmtId="0" fontId="6" fillId="0" borderId="59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62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60" xfId="0" applyFont="1" applyBorder="1" applyAlignment="1">
      <alignment horizontal="left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27" fillId="25" borderId="11" xfId="0" applyFont="1" applyFill="1" applyBorder="1" applyAlignment="1">
      <alignment horizontal="left"/>
    </xf>
    <xf numFmtId="0" fontId="19" fillId="0" borderId="69" xfId="0" applyNumberFormat="1" applyFont="1" applyBorder="1" applyAlignment="1">
      <alignment horizontal="center" vertical="center"/>
    </xf>
    <xf numFmtId="0" fontId="5" fillId="34" borderId="70" xfId="0" applyFont="1" applyFill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3" fillId="25" borderId="11" xfId="0" applyFont="1" applyFill="1" applyBorder="1" applyAlignment="1">
      <alignment horizontal="center" vertical="center"/>
    </xf>
    <xf numFmtId="0" fontId="33" fillId="36" borderId="11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1" fontId="5" fillId="0" borderId="67" xfId="0" applyNumberFormat="1" applyFont="1" applyBorder="1" applyAlignment="1">
      <alignment horizontal="center" vertical="center"/>
    </xf>
    <xf numFmtId="164" fontId="5" fillId="0" borderId="66" xfId="0" applyNumberFormat="1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center" vertical="center"/>
    </xf>
    <xf numFmtId="0" fontId="9" fillId="0" borderId="69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 textRotation="90"/>
    </xf>
    <xf numFmtId="0" fontId="0" fillId="25" borderId="53" xfId="0" applyFill="1" applyBorder="1" applyAlignment="1">
      <alignment horizontal="center"/>
    </xf>
    <xf numFmtId="0" fontId="0" fillId="0" borderId="26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 wrapText="1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25" borderId="74" xfId="0" applyFill="1" applyBorder="1" applyAlignment="1">
      <alignment horizontal="center"/>
    </xf>
    <xf numFmtId="0" fontId="0" fillId="36" borderId="75" xfId="0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5" fillId="37" borderId="77" xfId="0" applyFont="1" applyFill="1" applyBorder="1" applyAlignment="1">
      <alignment horizontal="center" vertical="center"/>
    </xf>
    <xf numFmtId="0" fontId="5" fillId="37" borderId="66" xfId="0" applyFont="1" applyFill="1" applyBorder="1" applyAlignment="1">
      <alignment horizontal="center" vertical="center"/>
    </xf>
    <xf numFmtId="0" fontId="5" fillId="37" borderId="65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7" borderId="74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7" borderId="75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7" borderId="69" xfId="0" applyFont="1" applyFill="1" applyBorder="1" applyAlignment="1">
      <alignment horizontal="center" vertical="center"/>
    </xf>
    <xf numFmtId="0" fontId="5" fillId="37" borderId="57" xfId="0" applyFont="1" applyFill="1" applyBorder="1" applyAlignment="1">
      <alignment horizontal="center" vertical="center"/>
    </xf>
    <xf numFmtId="0" fontId="5" fillId="37" borderId="58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7" borderId="82" xfId="0" applyFont="1" applyFill="1" applyBorder="1" applyAlignment="1">
      <alignment horizontal="center" vertical="center"/>
    </xf>
    <xf numFmtId="0" fontId="5" fillId="37" borderId="83" xfId="0" applyFont="1" applyFill="1" applyBorder="1" applyAlignment="1">
      <alignment horizontal="center" vertical="center"/>
    </xf>
    <xf numFmtId="0" fontId="5" fillId="37" borderId="84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1" fontId="9" fillId="35" borderId="86" xfId="0" applyNumberFormat="1" applyFont="1" applyFill="1" applyBorder="1" applyAlignment="1">
      <alignment horizontal="center" vertical="center"/>
    </xf>
    <xf numFmtId="0" fontId="5" fillId="37" borderId="87" xfId="0" applyFont="1" applyFill="1" applyBorder="1" applyAlignment="1">
      <alignment horizontal="center" vertical="center"/>
    </xf>
    <xf numFmtId="0" fontId="5" fillId="37" borderId="73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88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5" fillId="37" borderId="90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164" fontId="35" fillId="38" borderId="42" xfId="0" applyNumberFormat="1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35" fillId="38" borderId="43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35" fillId="38" borderId="44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8" fillId="25" borderId="17" xfId="0" applyFont="1" applyFill="1" applyBorder="1" applyAlignment="1">
      <alignment horizontal="center" vertical="center"/>
    </xf>
    <xf numFmtId="0" fontId="8" fillId="25" borderId="19" xfId="0" applyFont="1" applyFill="1" applyBorder="1" applyAlignment="1">
      <alignment horizontal="center" vertical="center"/>
    </xf>
    <xf numFmtId="0" fontId="8" fillId="25" borderId="57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164" fontId="35" fillId="38" borderId="43" xfId="0" applyNumberFormat="1" applyFont="1" applyFill="1" applyBorder="1" applyAlignment="1">
      <alignment horizontal="center" vertical="center"/>
    </xf>
    <xf numFmtId="164" fontId="35" fillId="38" borderId="42" xfId="0" applyNumberFormat="1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35" fillId="38" borderId="56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1" fillId="0" borderId="93" xfId="0" applyFont="1" applyBorder="1" applyAlignment="1">
      <alignment horizontal="center" vertical="center" wrapText="1"/>
    </xf>
    <xf numFmtId="0" fontId="0" fillId="0" borderId="91" xfId="0" applyBorder="1" applyAlignment="1">
      <alignment horizontal="center"/>
    </xf>
    <xf numFmtId="0" fontId="33" fillId="36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4" fontId="35" fillId="38" borderId="44" xfId="0" applyNumberFormat="1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58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0" borderId="94" xfId="0" applyFont="1" applyBorder="1" applyAlignment="1">
      <alignment horizontal="center"/>
    </xf>
    <xf numFmtId="0" fontId="0" fillId="0" borderId="48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95" xfId="0" applyBorder="1" applyAlignment="1">
      <alignment horizontal="center" vertical="center" textRotation="90"/>
    </xf>
    <xf numFmtId="0" fontId="0" fillId="0" borderId="88" xfId="0" applyBorder="1" applyAlignment="1">
      <alignment horizontal="center"/>
    </xf>
    <xf numFmtId="0" fontId="0" fillId="0" borderId="92" xfId="0" applyBorder="1" applyAlignment="1">
      <alignment horizontal="center"/>
    </xf>
    <xf numFmtId="0" fontId="27" fillId="36" borderId="11" xfId="0" applyFont="1" applyFill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3" fillId="0" borderId="65" xfId="0" applyFont="1" applyBorder="1" applyAlignment="1">
      <alignment horizontal="center" vertical="center"/>
    </xf>
    <xf numFmtId="0" fontId="27" fillId="0" borderId="11" xfId="0" applyFont="1" applyBorder="1" applyAlignment="1">
      <alignment horizontal="left"/>
    </xf>
    <xf numFmtId="0" fontId="33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/>
    </xf>
    <xf numFmtId="0" fontId="33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left"/>
    </xf>
    <xf numFmtId="0" fontId="33" fillId="0" borderId="10" xfId="0" applyFont="1" applyBorder="1" applyAlignment="1">
      <alignment horizontal="center" vertical="center"/>
    </xf>
    <xf numFmtId="0" fontId="27" fillId="36" borderId="12" xfId="0" applyFont="1" applyFill="1" applyBorder="1" applyAlignment="1">
      <alignment horizontal="left"/>
    </xf>
    <xf numFmtId="0" fontId="27" fillId="0" borderId="53" xfId="0" applyFont="1" applyBorder="1" applyAlignment="1">
      <alignment horizontal="left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164" fontId="35" fillId="0" borderId="99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35" fillId="0" borderId="40" xfId="0" applyNumberFormat="1" applyFont="1" applyBorder="1" applyAlignment="1">
      <alignment horizontal="center" vertical="center"/>
    </xf>
    <xf numFmtId="0" fontId="8" fillId="25" borderId="43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164" fontId="35" fillId="25" borderId="40" xfId="0" applyNumberFormat="1" applyFont="1" applyFill="1" applyBorder="1" applyAlignment="1">
      <alignment horizontal="center" vertical="center"/>
    </xf>
    <xf numFmtId="0" fontId="8" fillId="36" borderId="44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164" fontId="35" fillId="36" borderId="41" xfId="0" applyNumberFormat="1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35" fillId="0" borderId="70" xfId="0" applyNumberFormat="1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29" fillId="0" borderId="26" xfId="0" applyFont="1" applyBorder="1" applyAlignment="1">
      <alignment horizontal="center" vertical="center" textRotation="90"/>
    </xf>
    <xf numFmtId="0" fontId="29" fillId="0" borderId="32" xfId="0" applyFont="1" applyBorder="1" applyAlignment="1">
      <alignment horizontal="center" vertical="center" textRotation="90"/>
    </xf>
    <xf numFmtId="0" fontId="29" fillId="0" borderId="49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 wrapText="1"/>
    </xf>
    <xf numFmtId="0" fontId="29" fillId="0" borderId="48" xfId="0" applyFont="1" applyBorder="1" applyAlignment="1">
      <alignment horizontal="center" textRotation="90"/>
    </xf>
    <xf numFmtId="0" fontId="29" fillId="0" borderId="27" xfId="0" applyFont="1" applyBorder="1" applyAlignment="1">
      <alignment horizontal="center" vertical="center" textRotation="90"/>
    </xf>
    <xf numFmtId="0" fontId="33" fillId="37" borderId="67" xfId="0" applyFont="1" applyFill="1" applyBorder="1" applyAlignment="1">
      <alignment horizontal="center"/>
    </xf>
    <xf numFmtId="0" fontId="33" fillId="37" borderId="22" xfId="0" applyFont="1" applyFill="1" applyBorder="1" applyAlignment="1">
      <alignment horizontal="center"/>
    </xf>
    <xf numFmtId="0" fontId="33" fillId="37" borderId="74" xfId="0" applyFont="1" applyFill="1" applyBorder="1" applyAlignment="1">
      <alignment horizontal="center"/>
    </xf>
    <xf numFmtId="0" fontId="33" fillId="37" borderId="75" xfId="0" applyFont="1" applyFill="1" applyBorder="1" applyAlignment="1">
      <alignment horizontal="center"/>
    </xf>
    <xf numFmtId="0" fontId="33" fillId="37" borderId="77" xfId="0" applyFont="1" applyFill="1" applyBorder="1" applyAlignment="1">
      <alignment horizontal="center"/>
    </xf>
    <xf numFmtId="0" fontId="29" fillId="0" borderId="48" xfId="0" applyFont="1" applyBorder="1" applyAlignment="1">
      <alignment horizontal="center" vertical="center" textRotation="90"/>
    </xf>
    <xf numFmtId="0" fontId="29" fillId="0" borderId="101" xfId="0" applyFont="1" applyBorder="1" applyAlignment="1">
      <alignment horizontal="center" vertical="center" textRotation="90" wrapText="1"/>
    </xf>
    <xf numFmtId="0" fontId="33" fillId="0" borderId="67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37" borderId="22" xfId="0" applyFont="1" applyFill="1" applyBorder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17" xfId="0" applyFont="1" applyFill="1" applyBorder="1" applyAlignment="1">
      <alignment horizontal="center"/>
    </xf>
    <xf numFmtId="0" fontId="33" fillId="37" borderId="24" xfId="0" applyFont="1" applyFill="1" applyBorder="1" applyAlignment="1">
      <alignment horizontal="center"/>
    </xf>
    <xf numFmtId="0" fontId="33" fillId="36" borderId="12" xfId="0" applyFont="1" applyFill="1" applyBorder="1" applyAlignment="1">
      <alignment horizontal="center"/>
    </xf>
    <xf numFmtId="0" fontId="33" fillId="36" borderId="18" xfId="0" applyFont="1" applyFill="1" applyBorder="1" applyAlignment="1">
      <alignment horizontal="center"/>
    </xf>
    <xf numFmtId="0" fontId="33" fillId="0" borderId="102" xfId="0" applyFont="1" applyBorder="1" applyAlignment="1">
      <alignment horizontal="center"/>
    </xf>
    <xf numFmtId="0" fontId="33" fillId="0" borderId="53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9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0" fillId="0" borderId="69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27" fillId="37" borderId="65" xfId="0" applyFont="1" applyFill="1" applyBorder="1" applyAlignment="1">
      <alignment horizontal="left"/>
    </xf>
    <xf numFmtId="0" fontId="33" fillId="37" borderId="65" xfId="0" applyFont="1" applyFill="1" applyBorder="1" applyAlignment="1">
      <alignment horizontal="center" vertical="center"/>
    </xf>
    <xf numFmtId="0" fontId="33" fillId="37" borderId="64" xfId="0" applyFont="1" applyFill="1" applyBorder="1" applyAlignment="1">
      <alignment horizontal="center"/>
    </xf>
    <xf numFmtId="0" fontId="33" fillId="37" borderId="65" xfId="0" applyFont="1" applyFill="1" applyBorder="1" applyAlignment="1">
      <alignment horizontal="center"/>
    </xf>
    <xf numFmtId="0" fontId="33" fillId="37" borderId="66" xfId="0" applyFont="1" applyFill="1" applyBorder="1" applyAlignment="1">
      <alignment horizontal="center"/>
    </xf>
    <xf numFmtId="0" fontId="33" fillId="37" borderId="63" xfId="0" applyFont="1" applyFill="1" applyBorder="1" applyAlignment="1">
      <alignment horizontal="center"/>
    </xf>
    <xf numFmtId="0" fontId="33" fillId="37" borderId="68" xfId="0" applyFont="1" applyFill="1" applyBorder="1" applyAlignment="1">
      <alignment horizontal="center"/>
    </xf>
    <xf numFmtId="0" fontId="27" fillId="37" borderId="64" xfId="0" applyFont="1" applyFill="1" applyBorder="1" applyAlignment="1">
      <alignment horizontal="center"/>
    </xf>
    <xf numFmtId="0" fontId="27" fillId="37" borderId="14" xfId="0" applyFont="1" applyFill="1" applyBorder="1" applyAlignment="1">
      <alignment horizontal="left"/>
    </xf>
    <xf numFmtId="0" fontId="33" fillId="37" borderId="11" xfId="0" applyFont="1" applyFill="1" applyBorder="1" applyAlignment="1">
      <alignment horizontal="center" vertical="center"/>
    </xf>
    <xf numFmtId="0" fontId="33" fillId="37" borderId="17" xfId="0" applyFont="1" applyFill="1" applyBorder="1" applyAlignment="1">
      <alignment horizontal="center"/>
    </xf>
    <xf numFmtId="0" fontId="33" fillId="37" borderId="11" xfId="0" applyFont="1" applyFill="1" applyBorder="1" applyAlignment="1">
      <alignment horizontal="center"/>
    </xf>
    <xf numFmtId="0" fontId="33" fillId="37" borderId="21" xfId="0" applyFont="1" applyFill="1" applyBorder="1" applyAlignment="1">
      <alignment horizontal="center"/>
    </xf>
    <xf numFmtId="0" fontId="33" fillId="37" borderId="14" xfId="0" applyFont="1" applyFill="1" applyBorder="1" applyAlignment="1">
      <alignment horizontal="center"/>
    </xf>
    <xf numFmtId="0" fontId="33" fillId="37" borderId="19" xfId="0" applyFont="1" applyFill="1" applyBorder="1" applyAlignment="1">
      <alignment horizontal="center"/>
    </xf>
    <xf numFmtId="0" fontId="27" fillId="37" borderId="17" xfId="0" applyFont="1" applyFill="1" applyBorder="1" applyAlignment="1">
      <alignment horizontal="center"/>
    </xf>
    <xf numFmtId="0" fontId="27" fillId="37" borderId="11" xfId="0" applyFont="1" applyFill="1" applyBorder="1" applyAlignment="1">
      <alignment horizontal="left"/>
    </xf>
    <xf numFmtId="0" fontId="33" fillId="37" borderId="12" xfId="0" applyFont="1" applyFill="1" applyBorder="1" applyAlignment="1">
      <alignment horizontal="center" vertical="center"/>
    </xf>
    <xf numFmtId="0" fontId="33" fillId="37" borderId="18" xfId="0" applyFont="1" applyFill="1" applyBorder="1" applyAlignment="1">
      <alignment horizontal="center"/>
    </xf>
    <xf numFmtId="0" fontId="33" fillId="37" borderId="12" xfId="0" applyFont="1" applyFill="1" applyBorder="1" applyAlignment="1">
      <alignment horizontal="center"/>
    </xf>
    <xf numFmtId="0" fontId="33" fillId="37" borderId="23" xfId="0" applyFont="1" applyFill="1" applyBorder="1" applyAlignment="1">
      <alignment horizontal="center"/>
    </xf>
    <xf numFmtId="0" fontId="33" fillId="37" borderId="15" xfId="0" applyFont="1" applyFill="1" applyBorder="1" applyAlignment="1">
      <alignment horizontal="center"/>
    </xf>
    <xf numFmtId="0" fontId="33" fillId="37" borderId="24" xfId="0" applyFont="1" applyFill="1" applyBorder="1" applyAlignment="1">
      <alignment horizontal="center"/>
    </xf>
    <xf numFmtId="0" fontId="33" fillId="37" borderId="20" xfId="0" applyFont="1" applyFill="1" applyBorder="1" applyAlignment="1">
      <alignment horizontal="center"/>
    </xf>
    <xf numFmtId="0" fontId="27" fillId="37" borderId="18" xfId="0" applyFont="1" applyFill="1" applyBorder="1" applyAlignment="1">
      <alignment horizontal="center"/>
    </xf>
    <xf numFmtId="0" fontId="10" fillId="37" borderId="71" xfId="0" applyFont="1" applyFill="1" applyBorder="1" applyAlignment="1">
      <alignment horizontal="center" vertical="center"/>
    </xf>
    <xf numFmtId="0" fontId="10" fillId="37" borderId="67" xfId="0" applyFont="1" applyFill="1" applyBorder="1" applyAlignment="1">
      <alignment horizontal="center" vertical="center"/>
    </xf>
    <xf numFmtId="0" fontId="10" fillId="37" borderId="66" xfId="0" applyFont="1" applyFill="1" applyBorder="1" applyAlignment="1">
      <alignment horizontal="center" vertical="center"/>
    </xf>
    <xf numFmtId="0" fontId="10" fillId="37" borderId="65" xfId="0" applyFont="1" applyFill="1" applyBorder="1" applyAlignment="1">
      <alignment horizontal="center" vertical="center"/>
    </xf>
    <xf numFmtId="0" fontId="10" fillId="37" borderId="64" xfId="0" applyFont="1" applyFill="1" applyBorder="1" applyAlignment="1">
      <alignment horizontal="center" vertical="center"/>
    </xf>
    <xf numFmtId="1" fontId="19" fillId="37" borderId="42" xfId="0" applyNumberFormat="1" applyFont="1" applyFill="1" applyBorder="1" applyAlignment="1">
      <alignment horizontal="center" vertical="center"/>
    </xf>
    <xf numFmtId="0" fontId="10" fillId="37" borderId="40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 vertical="center"/>
    </xf>
    <xf numFmtId="1" fontId="19" fillId="37" borderId="43" xfId="0" applyNumberFormat="1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1" fontId="19" fillId="37" borderId="44" xfId="0" applyNumberFormat="1" applyFont="1" applyFill="1" applyBorder="1" applyAlignment="1">
      <alignment horizontal="center" vertical="center"/>
    </xf>
    <xf numFmtId="0" fontId="10" fillId="37" borderId="70" xfId="0" applyFont="1" applyFill="1" applyBorder="1" applyAlignment="1">
      <alignment horizontal="center" vertical="center"/>
    </xf>
    <xf numFmtId="0" fontId="10" fillId="37" borderId="91" xfId="0" applyFont="1" applyFill="1" applyBorder="1" applyAlignment="1">
      <alignment horizontal="center" vertical="center"/>
    </xf>
    <xf numFmtId="0" fontId="10" fillId="37" borderId="88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1" fontId="19" fillId="37" borderId="56" xfId="0" applyNumberFormat="1" applyFont="1" applyFill="1" applyBorder="1" applyAlignment="1">
      <alignment horizontal="center" vertical="center"/>
    </xf>
    <xf numFmtId="0" fontId="27" fillId="37" borderId="12" xfId="0" applyFont="1" applyFill="1" applyBorder="1" applyAlignment="1">
      <alignment horizontal="left"/>
    </xf>
    <xf numFmtId="0" fontId="33" fillId="0" borderId="24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27" fillId="0" borderId="83" xfId="0" applyFont="1" applyBorder="1" applyAlignment="1">
      <alignment horizontal="left"/>
    </xf>
    <xf numFmtId="0" fontId="33" fillId="0" borderId="83" xfId="0" applyFont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10" fillId="37" borderId="103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0" fontId="10" fillId="37" borderId="83" xfId="0" applyFont="1" applyFill="1" applyBorder="1" applyAlignment="1">
      <alignment horizontal="center" vertical="center"/>
    </xf>
    <xf numFmtId="0" fontId="10" fillId="37" borderId="104" xfId="0" applyFont="1" applyFill="1" applyBorder="1" applyAlignment="1">
      <alignment horizontal="center" vertical="center"/>
    </xf>
    <xf numFmtId="1" fontId="19" fillId="37" borderId="86" xfId="0" applyNumberFormat="1" applyFont="1" applyFill="1" applyBorder="1" applyAlignment="1">
      <alignment horizontal="center" vertical="center"/>
    </xf>
    <xf numFmtId="0" fontId="1" fillId="0" borderId="104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8" fillId="0" borderId="81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164" fontId="35" fillId="38" borderId="86" xfId="0" applyNumberFormat="1" applyFont="1" applyFill="1" applyBorder="1" applyAlignment="1">
      <alignment horizontal="center" vertical="center"/>
    </xf>
    <xf numFmtId="0" fontId="27" fillId="0" borderId="104" xfId="0" applyFont="1" applyBorder="1" applyAlignment="1">
      <alignment horizontal="center"/>
    </xf>
    <xf numFmtId="0" fontId="8" fillId="37" borderId="71" xfId="0" applyFont="1" applyFill="1" applyBorder="1" applyAlignment="1">
      <alignment horizontal="center" vertical="center"/>
    </xf>
    <xf numFmtId="0" fontId="34" fillId="37" borderId="67" xfId="0" applyFont="1" applyFill="1" applyBorder="1" applyAlignment="1">
      <alignment horizontal="center" vertical="center"/>
    </xf>
    <xf numFmtId="0" fontId="34" fillId="37" borderId="65" xfId="0" applyFont="1" applyFill="1" applyBorder="1" applyAlignment="1">
      <alignment horizontal="center" vertical="center"/>
    </xf>
    <xf numFmtId="0" fontId="8" fillId="37" borderId="64" xfId="0" applyFont="1" applyFill="1" applyBorder="1" applyAlignment="1">
      <alignment horizontal="center" vertical="center"/>
    </xf>
    <xf numFmtId="0" fontId="8" fillId="37" borderId="68" xfId="0" applyFont="1" applyFill="1" applyBorder="1" applyAlignment="1">
      <alignment horizontal="center" vertical="center"/>
    </xf>
    <xf numFmtId="0" fontId="8" fillId="37" borderId="69" xfId="0" applyFont="1" applyFill="1" applyBorder="1" applyAlignment="1">
      <alignment horizontal="center" vertical="center"/>
    </xf>
    <xf numFmtId="0" fontId="34" fillId="37" borderId="66" xfId="0" applyFont="1" applyFill="1" applyBorder="1" applyAlignment="1">
      <alignment horizontal="center" vertical="center"/>
    </xf>
    <xf numFmtId="0" fontId="8" fillId="37" borderId="63" xfId="0" applyFont="1" applyFill="1" applyBorder="1" applyAlignment="1">
      <alignment horizontal="center" vertical="center"/>
    </xf>
    <xf numFmtId="0" fontId="8" fillId="37" borderId="40" xfId="0" applyFont="1" applyFill="1" applyBorder="1" applyAlignment="1">
      <alignment horizontal="center" vertical="center"/>
    </xf>
    <xf numFmtId="0" fontId="34" fillId="37" borderId="22" xfId="0" applyFont="1" applyFill="1" applyBorder="1" applyAlignment="1">
      <alignment horizontal="center" vertical="center"/>
    </xf>
    <xf numFmtId="0" fontId="34" fillId="37" borderId="11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57" xfId="0" applyFont="1" applyFill="1" applyBorder="1" applyAlignment="1">
      <alignment horizontal="center" vertical="center"/>
    </xf>
    <xf numFmtId="0" fontId="34" fillId="37" borderId="21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41" xfId="0" applyFont="1" applyFill="1" applyBorder="1" applyAlignment="1">
      <alignment horizontal="center" vertical="center"/>
    </xf>
    <xf numFmtId="0" fontId="34" fillId="37" borderId="24" xfId="0" applyFont="1" applyFill="1" applyBorder="1" applyAlignment="1">
      <alignment horizontal="center" vertical="center"/>
    </xf>
    <xf numFmtId="0" fontId="34" fillId="37" borderId="12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58" xfId="0" applyFont="1" applyFill="1" applyBorder="1" applyAlignment="1">
      <alignment horizontal="center" vertical="center"/>
    </xf>
    <xf numFmtId="0" fontId="34" fillId="37" borderId="2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35" fillId="37" borderId="69" xfId="0" applyNumberFormat="1" applyFont="1" applyFill="1" applyBorder="1" applyAlignment="1">
      <alignment horizontal="center" vertical="center"/>
    </xf>
    <xf numFmtId="0" fontId="35" fillId="37" borderId="57" xfId="0" applyNumberFormat="1" applyFont="1" applyFill="1" applyBorder="1" applyAlignment="1">
      <alignment horizontal="center" vertical="center"/>
    </xf>
    <xf numFmtId="0" fontId="35" fillId="37" borderId="58" xfId="0" applyNumberFormat="1" applyFont="1" applyFill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1" fontId="5" fillId="0" borderId="103" xfId="0" applyNumberFormat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164" fontId="5" fillId="0" borderId="84" xfId="0" applyNumberFormat="1" applyFont="1" applyBorder="1" applyAlignment="1">
      <alignment horizontal="center" vertical="center"/>
    </xf>
    <xf numFmtId="165" fontId="9" fillId="0" borderId="86" xfId="0" applyNumberFormat="1" applyFont="1" applyBorder="1" applyAlignment="1">
      <alignment horizontal="center" vertical="center"/>
    </xf>
    <xf numFmtId="0" fontId="9" fillId="0" borderId="8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3" fillId="37" borderId="0" xfId="0" applyFont="1" applyFill="1" applyBorder="1" applyAlignment="1">
      <alignment horizontal="center"/>
    </xf>
    <xf numFmtId="0" fontId="27" fillId="37" borderId="0" xfId="0" applyFont="1" applyFill="1" applyBorder="1" applyAlignment="1">
      <alignment horizontal="left"/>
    </xf>
    <xf numFmtId="0" fontId="33" fillId="37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5" fillId="0" borderId="10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9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88" xfId="0" applyNumberFormat="1" applyFont="1" applyBorder="1" applyAlignment="1">
      <alignment horizontal="center" vertical="center"/>
    </xf>
    <xf numFmtId="165" fontId="9" fillId="0" borderId="56" xfId="0" applyNumberFormat="1" applyFont="1" applyBorder="1" applyAlignment="1">
      <alignment horizontal="center" vertical="center"/>
    </xf>
    <xf numFmtId="0" fontId="9" fillId="0" borderId="9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3" fillId="0" borderId="64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27" xfId="0" applyBorder="1" applyAlignment="1">
      <alignment horizontal="center" vertical="center" textRotation="90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9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7" fillId="0" borderId="7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 wrapText="1"/>
    </xf>
    <xf numFmtId="0" fontId="0" fillId="0" borderId="111" xfId="0" applyBorder="1" applyAlignment="1">
      <alignment wrapText="1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7" fillId="0" borderId="73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" fontId="0" fillId="0" borderId="73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65" fontId="0" fillId="0" borderId="88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 wrapText="1"/>
    </xf>
    <xf numFmtId="0" fontId="0" fillId="0" borderId="114" xfId="0" applyBorder="1" applyAlignment="1">
      <alignment wrapText="1"/>
    </xf>
    <xf numFmtId="0" fontId="6" fillId="0" borderId="115" xfId="0" applyFont="1" applyBorder="1" applyAlignment="1">
      <alignment horizontal="center" vertical="center"/>
    </xf>
    <xf numFmtId="0" fontId="0" fillId="0" borderId="32" xfId="0" applyBorder="1" applyAlignment="1">
      <alignment/>
    </xf>
    <xf numFmtId="49" fontId="12" fillId="0" borderId="10" xfId="0" applyNumberFormat="1" applyFont="1" applyBorder="1" applyAlignment="1">
      <alignment horizontal="center" vertical="center" textRotation="45"/>
    </xf>
    <xf numFmtId="49" fontId="12" fillId="0" borderId="11" xfId="0" applyNumberFormat="1" applyFont="1" applyBorder="1" applyAlignment="1">
      <alignment horizontal="center" vertical="center" textRotation="45"/>
    </xf>
    <xf numFmtId="49" fontId="12" fillId="0" borderId="12" xfId="0" applyNumberFormat="1" applyFont="1" applyBorder="1" applyAlignment="1">
      <alignment horizontal="center" vertical="center" textRotation="45"/>
    </xf>
    <xf numFmtId="49" fontId="12" fillId="0" borderId="13" xfId="0" applyNumberFormat="1" applyFont="1" applyBorder="1" applyAlignment="1">
      <alignment horizontal="center" vertical="center" textRotation="45"/>
    </xf>
    <xf numFmtId="49" fontId="12" fillId="0" borderId="14" xfId="0" applyNumberFormat="1" applyFont="1" applyBorder="1" applyAlignment="1">
      <alignment horizontal="center" vertical="center" textRotation="45"/>
    </xf>
    <xf numFmtId="49" fontId="12" fillId="0" borderId="15" xfId="0" applyNumberFormat="1" applyFont="1" applyBorder="1" applyAlignment="1">
      <alignment horizontal="center" vertical="center" textRotation="45"/>
    </xf>
    <xf numFmtId="0" fontId="0" fillId="0" borderId="10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" fontId="1" fillId="0" borderId="116" xfId="0" applyNumberFormat="1" applyFont="1" applyBorder="1" applyAlignment="1">
      <alignment horizontal="center" vertical="center"/>
    </xf>
    <xf numFmtId="1" fontId="1" fillId="0" borderId="117" xfId="0" applyNumberFormat="1" applyFont="1" applyBorder="1" applyAlignment="1">
      <alignment horizontal="center" vertical="center"/>
    </xf>
    <xf numFmtId="2" fontId="0" fillId="0" borderId="73" xfId="0" applyNumberFormat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75" xfId="0" applyNumberFormat="1" applyBorder="1" applyAlignment="1">
      <alignment horizontal="center" vertical="center"/>
    </xf>
    <xf numFmtId="49" fontId="24" fillId="0" borderId="118" xfId="0" applyNumberFormat="1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1" fontId="1" fillId="0" borderId="89" xfId="0" applyNumberFormat="1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23" fillId="0" borderId="120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23" fillId="0" borderId="123" xfId="0" applyFont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left" vertical="center"/>
    </xf>
    <xf numFmtId="0" fontId="0" fillId="0" borderId="94" xfId="0" applyBorder="1" applyAlignment="1">
      <alignment horizontal="left"/>
    </xf>
    <xf numFmtId="0" fontId="6" fillId="0" borderId="127" xfId="0" applyFont="1" applyBorder="1" applyAlignment="1">
      <alignment horizontal="center" vertical="center" wrapText="1"/>
    </xf>
    <xf numFmtId="0" fontId="0" fillId="0" borderId="128" xfId="0" applyFont="1" applyBorder="1" applyAlignment="1">
      <alignment wrapText="1"/>
    </xf>
    <xf numFmtId="49" fontId="12" fillId="0" borderId="83" xfId="0" applyNumberFormat="1" applyFont="1" applyBorder="1" applyAlignment="1">
      <alignment horizontal="center" vertical="center" textRotation="45"/>
    </xf>
    <xf numFmtId="0" fontId="13" fillId="0" borderId="129" xfId="0" applyFont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 textRotation="90"/>
    </xf>
    <xf numFmtId="0" fontId="27" fillId="0" borderId="25" xfId="0" applyFont="1" applyBorder="1" applyAlignment="1">
      <alignment horizontal="center" vertical="center" textRotation="90"/>
    </xf>
    <xf numFmtId="0" fontId="27" fillId="0" borderId="30" xfId="0" applyFont="1" applyBorder="1" applyAlignment="1">
      <alignment horizontal="center" vertical="center" textRotation="90"/>
    </xf>
    <xf numFmtId="0" fontId="27" fillId="0" borderId="32" xfId="0" applyFont="1" applyBorder="1" applyAlignment="1">
      <alignment horizontal="center" vertical="center" textRotation="90"/>
    </xf>
    <xf numFmtId="0" fontId="27" fillId="0" borderId="130" xfId="0" applyFont="1" applyBorder="1" applyAlignment="1">
      <alignment horizontal="center" vertical="center" textRotation="90"/>
    </xf>
    <xf numFmtId="0" fontId="27" fillId="0" borderId="26" xfId="0" applyFont="1" applyBorder="1" applyAlignment="1">
      <alignment horizontal="center" vertical="center" textRotation="90"/>
    </xf>
    <xf numFmtId="0" fontId="27" fillId="0" borderId="9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3" fillId="0" borderId="1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110" xfId="0" applyFont="1" applyBorder="1" applyAlignment="1">
      <alignment horizontal="center" vertical="center" textRotation="90"/>
    </xf>
    <xf numFmtId="0" fontId="29" fillId="0" borderId="111" xfId="0" applyFont="1" applyBorder="1" applyAlignment="1">
      <alignment/>
    </xf>
    <xf numFmtId="0" fontId="29" fillId="0" borderId="90" xfId="0" applyFont="1" applyBorder="1" applyAlignment="1">
      <alignment horizontal="center" vertical="center" textRotation="90"/>
    </xf>
    <xf numFmtId="0" fontId="29" fillId="0" borderId="131" xfId="0" applyFont="1" applyBorder="1" applyAlignment="1">
      <alignment/>
    </xf>
    <xf numFmtId="0" fontId="27" fillId="0" borderId="91" xfId="0" applyFont="1" applyBorder="1" applyAlignment="1">
      <alignment horizontal="center" vertical="center" textRotation="90"/>
    </xf>
    <xf numFmtId="0" fontId="27" fillId="0" borderId="100" xfId="0" applyFont="1" applyBorder="1" applyAlignment="1">
      <alignment horizontal="center" vertical="center" textRotation="90"/>
    </xf>
    <xf numFmtId="0" fontId="27" fillId="0" borderId="13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/>
    </xf>
    <xf numFmtId="0" fontId="27" fillId="0" borderId="47" xfId="0" applyFont="1" applyBorder="1" applyAlignment="1">
      <alignment horizontal="center" vertical="center" textRotation="90"/>
    </xf>
    <xf numFmtId="0" fontId="1" fillId="0" borderId="109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130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30" fillId="0" borderId="102" xfId="0" applyFont="1" applyBorder="1" applyAlignment="1">
      <alignment horizontal="center" vertical="center" textRotation="90"/>
    </xf>
    <xf numFmtId="0" fontId="30" fillId="0" borderId="22" xfId="0" applyFont="1" applyBorder="1" applyAlignment="1">
      <alignment horizontal="center" vertical="center" textRotation="90"/>
    </xf>
    <xf numFmtId="0" fontId="30" fillId="0" borderId="24" xfId="0" applyFont="1" applyBorder="1" applyAlignment="1">
      <alignment horizontal="center" vertical="center" textRotation="90"/>
    </xf>
    <xf numFmtId="0" fontId="1" fillId="0" borderId="9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31" fillId="0" borderId="102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0" fillId="0" borderId="92" xfId="0" applyBorder="1" applyAlignment="1">
      <alignment/>
    </xf>
    <xf numFmtId="0" fontId="0" fillId="0" borderId="112" xfId="0" applyBorder="1" applyAlignment="1">
      <alignment/>
    </xf>
    <xf numFmtId="1" fontId="21" fillId="0" borderId="55" xfId="0" applyNumberFormat="1" applyFont="1" applyBorder="1" applyAlignment="1">
      <alignment horizontal="center" vertical="center"/>
    </xf>
    <xf numFmtId="1" fontId="21" fillId="0" borderId="17" xfId="0" applyNumberFormat="1" applyFont="1" applyBorder="1" applyAlignment="1">
      <alignment horizontal="center" vertical="center"/>
    </xf>
    <xf numFmtId="1" fontId="21" fillId="0" borderId="18" xfId="0" applyNumberFormat="1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91" xfId="0" applyFont="1" applyBorder="1" applyAlignment="1">
      <alignment horizontal="center" vertical="center" textRotation="90"/>
    </xf>
    <xf numFmtId="0" fontId="31" fillId="0" borderId="109" xfId="0" applyFont="1" applyBorder="1" applyAlignment="1">
      <alignment horizontal="center" vertical="center"/>
    </xf>
    <xf numFmtId="0" fontId="31" fillId="0" borderId="132" xfId="0" applyFont="1" applyBorder="1" applyAlignment="1">
      <alignment horizontal="center" vertical="center"/>
    </xf>
    <xf numFmtId="0" fontId="31" fillId="0" borderId="13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9" fillId="0" borderId="110" xfId="0" applyFont="1" applyBorder="1" applyAlignment="1">
      <alignment horizontal="center" vertical="center" textRotation="90"/>
    </xf>
    <xf numFmtId="0" fontId="29" fillId="0" borderId="111" xfId="0" applyFont="1" applyBorder="1" applyAlignment="1">
      <alignment horizontal="center" vertical="center" textRotation="90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 wrapText="1"/>
    </xf>
    <xf numFmtId="49" fontId="17" fillId="0" borderId="33" xfId="0" applyNumberFormat="1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7" fillId="0" borderId="134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wrapText="1"/>
    </xf>
    <xf numFmtId="0" fontId="17" fillId="0" borderId="112" xfId="0" applyFont="1" applyBorder="1" applyAlignment="1">
      <alignment horizontal="center" vertical="center"/>
    </xf>
    <xf numFmtId="49" fontId="15" fillId="0" borderId="135" xfId="0" applyNumberFormat="1" applyFont="1" applyBorder="1" applyAlignment="1">
      <alignment horizontal="center" vertical="center"/>
    </xf>
    <xf numFmtId="0" fontId="10" fillId="0" borderId="94" xfId="0" applyFont="1" applyBorder="1" applyAlignment="1">
      <alignment/>
    </xf>
    <xf numFmtId="0" fontId="10" fillId="0" borderId="111" xfId="0" applyFont="1" applyBorder="1" applyAlignment="1">
      <alignment wrapText="1"/>
    </xf>
    <xf numFmtId="0" fontId="10" fillId="0" borderId="33" xfId="0" applyFont="1" applyBorder="1" applyAlignment="1">
      <alignment horizontal="center" wrapText="1"/>
    </xf>
    <xf numFmtId="0" fontId="29" fillId="0" borderId="111" xfId="0" applyFont="1" applyBorder="1" applyAlignment="1">
      <alignment/>
    </xf>
    <xf numFmtId="0" fontId="15" fillId="0" borderId="10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5" fillId="0" borderId="130" xfId="0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49" fontId="4" fillId="0" borderId="89" xfId="0" applyNumberFormat="1" applyFont="1" applyBorder="1" applyAlignment="1">
      <alignment horizontal="center" vertical="center" textRotation="45"/>
    </xf>
    <xf numFmtId="49" fontId="4" fillId="0" borderId="79" xfId="0" applyNumberFormat="1" applyFont="1" applyBorder="1" applyAlignment="1">
      <alignment horizontal="center" vertical="center" textRotation="45"/>
    </xf>
    <xf numFmtId="49" fontId="4" fillId="0" borderId="80" xfId="0" applyNumberFormat="1" applyFont="1" applyBorder="1" applyAlignment="1">
      <alignment horizontal="center" vertical="center" textRotation="45"/>
    </xf>
    <xf numFmtId="0" fontId="5" fillId="0" borderId="90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49" fontId="4" fillId="0" borderId="78" xfId="0" applyNumberFormat="1" applyFont="1" applyBorder="1" applyAlignment="1">
      <alignment horizontal="center" vertical="center" textRotation="45"/>
    </xf>
    <xf numFmtId="49" fontId="4" fillId="0" borderId="85" xfId="0" applyNumberFormat="1" applyFont="1" applyBorder="1" applyAlignment="1">
      <alignment horizontal="center" vertical="center" textRotation="45"/>
    </xf>
    <xf numFmtId="0" fontId="0" fillId="0" borderId="33" xfId="0" applyBorder="1" applyAlignment="1">
      <alignment horizontal="center" wrapText="1"/>
    </xf>
    <xf numFmtId="1" fontId="21" fillId="0" borderId="57" xfId="0" applyNumberFormat="1" applyFont="1" applyBorder="1" applyAlignment="1">
      <alignment horizontal="center" vertical="center"/>
    </xf>
    <xf numFmtId="1" fontId="21" fillId="0" borderId="58" xfId="0" applyNumberFormat="1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1" fontId="21" fillId="0" borderId="87" xfId="0" applyNumberFormat="1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 wrapText="1"/>
    </xf>
    <xf numFmtId="0" fontId="0" fillId="0" borderId="95" xfId="0" applyBorder="1" applyAlignment="1">
      <alignment wrapText="1"/>
    </xf>
    <xf numFmtId="0" fontId="6" fillId="0" borderId="130" xfId="0" applyFont="1" applyBorder="1" applyAlignment="1">
      <alignment horizontal="center" vertical="center"/>
    </xf>
    <xf numFmtId="0" fontId="0" fillId="0" borderId="26" xfId="0" applyBorder="1" applyAlignment="1">
      <alignment/>
    </xf>
    <xf numFmtId="49" fontId="6" fillId="0" borderId="135" xfId="0" applyNumberFormat="1" applyFont="1" applyBorder="1" applyAlignment="1">
      <alignment horizontal="center" vertical="center"/>
    </xf>
    <xf numFmtId="0" fontId="0" fillId="0" borderId="94" xfId="0" applyBorder="1" applyAlignment="1">
      <alignment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wrapText="1"/>
    </xf>
    <xf numFmtId="0" fontId="0" fillId="0" borderId="0" xfId="0" applyAlignment="1">
      <alignment/>
    </xf>
    <xf numFmtId="0" fontId="32" fillId="0" borderId="110" xfId="0" applyFont="1" applyBorder="1" applyAlignment="1">
      <alignment horizontal="center" vertical="center" wrapText="1"/>
    </xf>
    <xf numFmtId="0" fontId="33" fillId="0" borderId="111" xfId="0" applyFont="1" applyBorder="1" applyAlignment="1">
      <alignment wrapText="1"/>
    </xf>
    <xf numFmtId="0" fontId="6" fillId="0" borderId="25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left" vertical="center"/>
    </xf>
    <xf numFmtId="0" fontId="33" fillId="0" borderId="28" xfId="0" applyFont="1" applyBorder="1" applyAlignment="1">
      <alignment horizontal="left"/>
    </xf>
    <xf numFmtId="0" fontId="32" fillId="0" borderId="109" xfId="0" applyFont="1" applyBorder="1" applyAlignment="1">
      <alignment horizontal="center" vertical="center" wrapText="1"/>
    </xf>
    <xf numFmtId="0" fontId="33" fillId="0" borderId="25" xfId="0" applyFont="1" applyBorder="1" applyAlignment="1">
      <alignment wrapText="1"/>
    </xf>
    <xf numFmtId="49" fontId="9" fillId="0" borderId="54" xfId="0" applyNumberFormat="1" applyFont="1" applyBorder="1" applyAlignment="1">
      <alignment horizontal="center" vertical="center" textRotation="45"/>
    </xf>
    <xf numFmtId="49" fontId="9" fillId="0" borderId="14" xfId="0" applyNumberFormat="1" applyFont="1" applyBorder="1" applyAlignment="1">
      <alignment horizontal="center" vertical="center" textRotation="45"/>
    </xf>
    <xf numFmtId="49" fontId="9" fillId="0" borderId="15" xfId="0" applyNumberFormat="1" applyFont="1" applyBorder="1" applyAlignment="1">
      <alignment horizontal="center" vertical="center" textRotation="45"/>
    </xf>
    <xf numFmtId="0" fontId="7" fillId="0" borderId="89" xfId="0" applyFont="1" applyBorder="1" applyAlignment="1">
      <alignment horizontal="center" vertical="center"/>
    </xf>
    <xf numFmtId="0" fontId="36" fillId="0" borderId="110" xfId="0" applyFont="1" applyBorder="1" applyAlignment="1">
      <alignment horizontal="center" vertical="center" wrapText="1"/>
    </xf>
    <xf numFmtId="0" fontId="29" fillId="0" borderId="111" xfId="0" applyFont="1" applyBorder="1" applyAlignment="1">
      <alignment wrapText="1"/>
    </xf>
    <xf numFmtId="0" fontId="5" fillId="0" borderId="98" xfId="0" applyNumberFormat="1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33" fillId="0" borderId="50" xfId="0" applyFont="1" applyBorder="1" applyAlignment="1">
      <alignment/>
    </xf>
    <xf numFmtId="0" fontId="5" fillId="0" borderId="5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49" fontId="9" fillId="0" borderId="89" xfId="0" applyNumberFormat="1" applyFont="1" applyBorder="1" applyAlignment="1">
      <alignment horizontal="center" vertical="center" textRotation="45" shrinkToFit="1"/>
    </xf>
    <xf numFmtId="0" fontId="0" fillId="0" borderId="79" xfId="0" applyBorder="1" applyAlignment="1">
      <alignment shrinkToFit="1"/>
    </xf>
    <xf numFmtId="0" fontId="0" fillId="0" borderId="80" xfId="0" applyBorder="1" applyAlignment="1">
      <alignment shrinkToFit="1"/>
    </xf>
    <xf numFmtId="49" fontId="9" fillId="0" borderId="13" xfId="0" applyNumberFormat="1" applyFont="1" applyBorder="1" applyAlignment="1">
      <alignment horizontal="center" vertical="center" textRotation="45"/>
    </xf>
    <xf numFmtId="0" fontId="32" fillId="0" borderId="135" xfId="0" applyFont="1" applyBorder="1" applyAlignment="1">
      <alignment horizontal="center" vertical="center"/>
    </xf>
    <xf numFmtId="0" fontId="33" fillId="0" borderId="94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5.125" style="0" customWidth="1"/>
    <col min="2" max="2" width="20.75390625" style="0" bestFit="1" customWidth="1"/>
    <col min="3" max="3" width="14.25390625" style="0" customWidth="1"/>
    <col min="4" max="4" width="6.75390625" style="0" customWidth="1"/>
    <col min="5" max="5" width="7.125" style="0" customWidth="1"/>
    <col min="6" max="6" width="6.75390625" style="0" customWidth="1"/>
    <col min="7" max="7" width="7.25390625" style="0" customWidth="1"/>
    <col min="8" max="8" width="7.75390625" style="0" customWidth="1"/>
    <col min="9" max="9" width="7.125" style="0" customWidth="1"/>
    <col min="10" max="10" width="8.75390625" style="0" customWidth="1"/>
    <col min="11" max="11" width="4.875" style="0" customWidth="1"/>
  </cols>
  <sheetData>
    <row r="1" spans="1:11" ht="15" customHeight="1">
      <c r="A1" s="77" t="s">
        <v>111</v>
      </c>
      <c r="K1" s="105" t="s">
        <v>92</v>
      </c>
    </row>
    <row r="2" ht="12" customHeight="1"/>
    <row r="3" spans="2:10" ht="18">
      <c r="B3" s="431" t="s">
        <v>18</v>
      </c>
      <c r="C3" s="432"/>
      <c r="D3" s="432"/>
      <c r="E3" s="432"/>
      <c r="F3" s="432"/>
      <c r="G3" s="432"/>
      <c r="H3" s="432"/>
      <c r="I3" s="432"/>
      <c r="J3" s="432"/>
    </row>
    <row r="4" ht="9" customHeight="1"/>
    <row r="5" spans="2:10" ht="18.75">
      <c r="B5" s="441" t="s">
        <v>61</v>
      </c>
      <c r="C5" s="442"/>
      <c r="D5" s="442"/>
      <c r="E5" s="442"/>
      <c r="F5" s="442"/>
      <c r="G5" s="442"/>
      <c r="H5" s="442"/>
      <c r="I5" s="442"/>
      <c r="J5" s="442"/>
    </row>
    <row r="6" ht="9" customHeight="1"/>
    <row r="7" ht="15.75">
      <c r="B7" s="93" t="s">
        <v>41</v>
      </c>
    </row>
    <row r="8" ht="6" customHeight="1" thickBot="1">
      <c r="C8" s="31"/>
    </row>
    <row r="9" spans="1:11" ht="12.75" customHeight="1">
      <c r="A9" s="433" t="s">
        <v>23</v>
      </c>
      <c r="B9" s="32" t="s">
        <v>24</v>
      </c>
      <c r="C9" s="33" t="s">
        <v>25</v>
      </c>
      <c r="D9" s="435" t="s">
        <v>62</v>
      </c>
      <c r="E9" s="436"/>
      <c r="F9" s="443" t="s">
        <v>64</v>
      </c>
      <c r="G9" s="444"/>
      <c r="H9" s="437" t="s">
        <v>63</v>
      </c>
      <c r="I9" s="438"/>
      <c r="J9" s="445" t="s">
        <v>65</v>
      </c>
      <c r="K9" s="439" t="s">
        <v>44</v>
      </c>
    </row>
    <row r="10" spans="1:11" ht="13.5" thickBot="1">
      <c r="A10" s="434"/>
      <c r="B10" s="35"/>
      <c r="C10" s="36"/>
      <c r="D10" s="57" t="s">
        <v>40</v>
      </c>
      <c r="E10" s="37" t="s">
        <v>11</v>
      </c>
      <c r="F10" s="19" t="s">
        <v>40</v>
      </c>
      <c r="G10" s="21" t="s">
        <v>11</v>
      </c>
      <c r="H10" s="22" t="s">
        <v>40</v>
      </c>
      <c r="I10" s="37" t="s">
        <v>11</v>
      </c>
      <c r="J10" s="446"/>
      <c r="K10" s="440"/>
    </row>
    <row r="11" spans="1:11" ht="14.25" customHeight="1" thickTop="1">
      <c r="A11" s="114">
        <v>1</v>
      </c>
      <c r="B11" s="241" t="s">
        <v>98</v>
      </c>
      <c r="C11" s="242" t="s">
        <v>83</v>
      </c>
      <c r="D11" s="126">
        <f>'LRU-jednotlivci'!M11</f>
        <v>3465</v>
      </c>
      <c r="E11" s="123">
        <f>'LRU-jednotlivci'!O11</f>
        <v>8</v>
      </c>
      <c r="F11" s="127">
        <f>'RZD-jednotlivci'!I11</f>
        <v>175</v>
      </c>
      <c r="G11" s="122">
        <f>'RZD-jednotlivci'!J11</f>
        <v>3</v>
      </c>
      <c r="H11" s="128">
        <f>'RT-jednotlivci'!L11</f>
        <v>375.73</v>
      </c>
      <c r="I11" s="123">
        <f>'RT-jednotlivci'!M11</f>
        <v>4</v>
      </c>
      <c r="J11" s="129">
        <f>E11+G11+I11</f>
        <v>15</v>
      </c>
      <c r="K11" s="130">
        <v>4</v>
      </c>
    </row>
    <row r="12" spans="1:11" ht="13.5" customHeight="1">
      <c r="A12" s="15">
        <v>2</v>
      </c>
      <c r="B12" s="243" t="s">
        <v>79</v>
      </c>
      <c r="C12" s="244" t="s">
        <v>83</v>
      </c>
      <c r="D12" s="107">
        <f>'LRU-jednotlivci'!M12</f>
        <v>1195</v>
      </c>
      <c r="E12" s="40">
        <f>'LRU-jednotlivci'!O12</f>
        <v>14</v>
      </c>
      <c r="F12" s="108">
        <f>'RZD-jednotlivci'!I12</f>
        <v>150</v>
      </c>
      <c r="G12" s="39">
        <f>'RZD-jednotlivci'!J12</f>
        <v>5</v>
      </c>
      <c r="H12" s="76">
        <f>'RT-jednotlivci'!L12</f>
        <v>213.61499999999998</v>
      </c>
      <c r="I12" s="40">
        <f>'RT-jednotlivci'!M12</f>
        <v>7</v>
      </c>
      <c r="J12" s="59">
        <f>E12+G12+I12</f>
        <v>26</v>
      </c>
      <c r="K12" s="98">
        <v>6</v>
      </c>
    </row>
    <row r="13" spans="1:11" ht="13.5" customHeight="1">
      <c r="A13" s="15">
        <v>3</v>
      </c>
      <c r="B13" s="243" t="s">
        <v>99</v>
      </c>
      <c r="C13" s="244" t="s">
        <v>83</v>
      </c>
      <c r="D13" s="107">
        <f>'LRU-jednotlivci'!M13</f>
        <v>3355</v>
      </c>
      <c r="E13" s="40">
        <f>'LRU-jednotlivci'!O13</f>
        <v>10</v>
      </c>
      <c r="F13" s="108">
        <f>'RZD-jednotlivci'!I13</f>
        <v>74</v>
      </c>
      <c r="G13" s="39">
        <f>'RZD-jednotlivci'!J13</f>
        <v>16</v>
      </c>
      <c r="H13" s="76">
        <f>'RT-jednotlivci'!L13</f>
        <v>215.12</v>
      </c>
      <c r="I13" s="40">
        <f>'RT-jednotlivci'!M13</f>
        <v>6</v>
      </c>
      <c r="J13" s="59">
        <f>E13+G13+I13</f>
        <v>32</v>
      </c>
      <c r="K13" s="98">
        <v>11</v>
      </c>
    </row>
    <row r="14" spans="1:11" ht="13.5" customHeight="1">
      <c r="A14" s="15">
        <v>4</v>
      </c>
      <c r="B14" s="243" t="s">
        <v>118</v>
      </c>
      <c r="C14" s="244" t="s">
        <v>83</v>
      </c>
      <c r="D14" s="107">
        <f>'LRU-jednotlivci'!M14</f>
        <v>570</v>
      </c>
      <c r="E14" s="40">
        <f>'LRU-jednotlivci'!O14</f>
        <v>18</v>
      </c>
      <c r="F14" s="108">
        <f>'RZD-jednotlivci'!I14</f>
        <v>110</v>
      </c>
      <c r="G14" s="39">
        <f>'RZD-jednotlivci'!J14</f>
        <v>11</v>
      </c>
      <c r="H14" s="76">
        <f>'RT-jednotlivci'!L14</f>
        <v>177.29000000000002</v>
      </c>
      <c r="I14" s="40">
        <f>'RT-jednotlivci'!M14</f>
        <v>9</v>
      </c>
      <c r="J14" s="59">
        <f aca="true" t="shared" si="0" ref="J14:J27">E14+G14+I14</f>
        <v>38</v>
      </c>
      <c r="K14" s="98">
        <v>16</v>
      </c>
    </row>
    <row r="15" spans="1:11" ht="13.5" customHeight="1">
      <c r="A15" s="15">
        <v>7</v>
      </c>
      <c r="B15" s="243" t="s">
        <v>86</v>
      </c>
      <c r="C15" s="244" t="s">
        <v>20</v>
      </c>
      <c r="D15" s="107">
        <f>'LRU-jednotlivci'!M15</f>
        <v>5530</v>
      </c>
      <c r="E15" s="40">
        <f>'LRU-jednotlivci'!O15</f>
        <v>3</v>
      </c>
      <c r="F15" s="108">
        <f>'RZD-jednotlivci'!I15</f>
        <v>187</v>
      </c>
      <c r="G15" s="39">
        <f>'RZD-jednotlivci'!J15</f>
        <v>1</v>
      </c>
      <c r="H15" s="76">
        <f>'RT-jednotlivci'!L15</f>
        <v>400.07</v>
      </c>
      <c r="I15" s="40">
        <f>'RT-jednotlivci'!M15</f>
        <v>2</v>
      </c>
      <c r="J15" s="59">
        <f t="shared" si="0"/>
        <v>6</v>
      </c>
      <c r="K15" s="98">
        <v>1</v>
      </c>
    </row>
    <row r="16" spans="1:11" ht="13.5" customHeight="1">
      <c r="A16" s="15">
        <v>8</v>
      </c>
      <c r="B16" s="243" t="s">
        <v>91</v>
      </c>
      <c r="C16" s="244" t="s">
        <v>20</v>
      </c>
      <c r="D16" s="107">
        <f>'LRU-jednotlivci'!M16</f>
        <v>4610</v>
      </c>
      <c r="E16" s="40">
        <f>'LRU-jednotlivci'!O16</f>
        <v>5</v>
      </c>
      <c r="F16" s="108">
        <f>'RZD-jednotlivci'!I16</f>
        <v>184</v>
      </c>
      <c r="G16" s="39">
        <f>'RZD-jednotlivci'!J16</f>
        <v>2</v>
      </c>
      <c r="H16" s="76">
        <f>'RT-jednotlivci'!L16</f>
        <v>423.46000000000004</v>
      </c>
      <c r="I16" s="40">
        <f>'RT-jednotlivci'!M16</f>
        <v>1</v>
      </c>
      <c r="J16" s="59">
        <f t="shared" si="0"/>
        <v>8</v>
      </c>
      <c r="K16" s="98">
        <v>2</v>
      </c>
    </row>
    <row r="17" spans="1:11" ht="13.5" customHeight="1">
      <c r="A17" s="15">
        <v>9</v>
      </c>
      <c r="B17" s="243" t="s">
        <v>97</v>
      </c>
      <c r="C17" s="244" t="s">
        <v>20</v>
      </c>
      <c r="D17" s="107">
        <f>'LRU-jednotlivci'!M17</f>
        <v>5930</v>
      </c>
      <c r="E17" s="40">
        <f>'LRU-jednotlivci'!O17</f>
        <v>2</v>
      </c>
      <c r="F17" s="108">
        <f>'RZD-jednotlivci'!I17</f>
        <v>162</v>
      </c>
      <c r="G17" s="39">
        <f>'RZD-jednotlivci'!J17</f>
        <v>4</v>
      </c>
      <c r="H17" s="76">
        <f>'RT-jednotlivci'!L17</f>
        <v>384.85</v>
      </c>
      <c r="I17" s="40">
        <f>'RT-jednotlivci'!M17</f>
        <v>3</v>
      </c>
      <c r="J17" s="59">
        <f t="shared" si="0"/>
        <v>9</v>
      </c>
      <c r="K17" s="98">
        <v>3</v>
      </c>
    </row>
    <row r="18" spans="1:11" ht="13.5" customHeight="1">
      <c r="A18" s="15">
        <v>10</v>
      </c>
      <c r="B18" s="243" t="s">
        <v>113</v>
      </c>
      <c r="C18" s="244" t="s">
        <v>20</v>
      </c>
      <c r="D18" s="107">
        <f>'LRU-jednotlivci'!M18</f>
        <v>5955</v>
      </c>
      <c r="E18" s="40">
        <f>'LRU-jednotlivci'!O18</f>
        <v>1</v>
      </c>
      <c r="F18" s="108">
        <f>'RZD-jednotlivci'!I18</f>
        <v>70</v>
      </c>
      <c r="G18" s="39">
        <f>'RZD-jednotlivci'!J18</f>
        <v>17</v>
      </c>
      <c r="H18" s="76">
        <f>'RT-jednotlivci'!L18</f>
        <v>170.2</v>
      </c>
      <c r="I18" s="40">
        <f>'RT-jednotlivci'!M18</f>
        <v>10</v>
      </c>
      <c r="J18" s="59">
        <f t="shared" si="0"/>
        <v>28</v>
      </c>
      <c r="K18" s="98">
        <v>8</v>
      </c>
    </row>
    <row r="19" spans="1:11" ht="13.5" customHeight="1">
      <c r="A19" s="15">
        <v>13</v>
      </c>
      <c r="B19" s="243" t="s">
        <v>108</v>
      </c>
      <c r="C19" s="244" t="s">
        <v>21</v>
      </c>
      <c r="D19" s="107">
        <f>'LRU-jednotlivci'!M19</f>
        <v>3500</v>
      </c>
      <c r="E19" s="40">
        <f>'LRU-jednotlivci'!O19</f>
        <v>7</v>
      </c>
      <c r="F19" s="108">
        <f>'RZD-jednotlivci'!I19</f>
        <v>129</v>
      </c>
      <c r="G19" s="39">
        <f>'RZD-jednotlivci'!J19</f>
        <v>8</v>
      </c>
      <c r="H19" s="76">
        <f>'RT-jednotlivci'!L19</f>
        <v>208.26</v>
      </c>
      <c r="I19" s="40">
        <f>'RT-jednotlivci'!M19</f>
        <v>8</v>
      </c>
      <c r="J19" s="59">
        <f t="shared" si="0"/>
        <v>23</v>
      </c>
      <c r="K19" s="98">
        <v>5</v>
      </c>
    </row>
    <row r="20" spans="1:11" ht="13.5" customHeight="1">
      <c r="A20" s="15">
        <v>14</v>
      </c>
      <c r="B20" s="243" t="s">
        <v>107</v>
      </c>
      <c r="C20" s="244" t="s">
        <v>21</v>
      </c>
      <c r="D20" s="107">
        <f>'LRU-jednotlivci'!M20</f>
        <v>3265</v>
      </c>
      <c r="E20" s="40">
        <f>'LRU-jednotlivci'!O20</f>
        <v>12</v>
      </c>
      <c r="F20" s="108">
        <f>'RZD-jednotlivci'!I20</f>
        <v>54</v>
      </c>
      <c r="G20" s="39">
        <f>'RZD-jednotlivci'!J20</f>
        <v>18</v>
      </c>
      <c r="H20" s="76">
        <f>'RT-jednotlivci'!L20</f>
        <v>152.36</v>
      </c>
      <c r="I20" s="40">
        <f>'RT-jednotlivci'!M20</f>
        <v>15</v>
      </c>
      <c r="J20" s="59">
        <f t="shared" si="0"/>
        <v>45</v>
      </c>
      <c r="K20" s="98">
        <v>17</v>
      </c>
    </row>
    <row r="21" spans="1:11" ht="13.5" customHeight="1">
      <c r="A21" s="15">
        <v>15</v>
      </c>
      <c r="B21" s="243" t="s">
        <v>109</v>
      </c>
      <c r="C21" s="244" t="s">
        <v>21</v>
      </c>
      <c r="D21" s="107">
        <f>'LRU-jednotlivci'!M21</f>
        <v>2420</v>
      </c>
      <c r="E21" s="40">
        <f>'LRU-jednotlivci'!O21</f>
        <v>6</v>
      </c>
      <c r="F21" s="108">
        <f>'RZD-jednotlivci'!I21</f>
        <v>141</v>
      </c>
      <c r="G21" s="39">
        <f>'RZD-jednotlivci'!J21</f>
        <v>6</v>
      </c>
      <c r="H21" s="76">
        <f>'RT-jednotlivci'!L21</f>
        <v>112.73</v>
      </c>
      <c r="I21" s="40">
        <f>'RT-jednotlivci'!M21</f>
        <v>16</v>
      </c>
      <c r="J21" s="59">
        <f t="shared" si="0"/>
        <v>28</v>
      </c>
      <c r="K21" s="98">
        <v>7</v>
      </c>
    </row>
    <row r="22" spans="1:11" ht="13.5" customHeight="1">
      <c r="A22" s="15">
        <v>16</v>
      </c>
      <c r="B22" s="243" t="s">
        <v>88</v>
      </c>
      <c r="C22" s="244" t="s">
        <v>21</v>
      </c>
      <c r="D22" s="107">
        <f>'LRU-jednotlivci'!M22</f>
        <v>2155</v>
      </c>
      <c r="E22" s="40">
        <f>'LRU-jednotlivci'!O22</f>
        <v>11</v>
      </c>
      <c r="F22" s="108">
        <f>'RZD-jednotlivci'!I22</f>
        <v>109</v>
      </c>
      <c r="G22" s="39">
        <f>'RZD-jednotlivci'!J22</f>
        <v>12</v>
      </c>
      <c r="H22" s="76">
        <f>'RT-jednotlivci'!L22</f>
        <v>163.37</v>
      </c>
      <c r="I22" s="40">
        <f>'RT-jednotlivci'!M22</f>
        <v>11</v>
      </c>
      <c r="J22" s="59">
        <f t="shared" si="0"/>
        <v>34</v>
      </c>
      <c r="K22" s="98">
        <v>13</v>
      </c>
    </row>
    <row r="23" spans="1:11" ht="13.5" customHeight="1">
      <c r="A23" s="15">
        <v>19</v>
      </c>
      <c r="B23" s="243" t="s">
        <v>102</v>
      </c>
      <c r="C23" s="244" t="s">
        <v>84</v>
      </c>
      <c r="D23" s="107">
        <f>'LRU-jednotlivci'!M23</f>
        <v>2295</v>
      </c>
      <c r="E23" s="40">
        <f>'LRU-jednotlivci'!O23</f>
        <v>13</v>
      </c>
      <c r="F23" s="108">
        <f>'RZD-jednotlivci'!I23</f>
        <v>130</v>
      </c>
      <c r="G23" s="39">
        <f>'RZD-jednotlivci'!J23</f>
        <v>7</v>
      </c>
      <c r="H23" s="76">
        <f>'RT-jednotlivci'!L23</f>
        <v>107.56</v>
      </c>
      <c r="I23" s="40">
        <f>'RT-jednotlivci'!M23</f>
        <v>17</v>
      </c>
      <c r="J23" s="59">
        <f t="shared" si="0"/>
        <v>37</v>
      </c>
      <c r="K23" s="98">
        <v>14</v>
      </c>
    </row>
    <row r="24" spans="1:11" ht="13.5" customHeight="1">
      <c r="A24" s="15">
        <v>20</v>
      </c>
      <c r="B24" s="243" t="s">
        <v>119</v>
      </c>
      <c r="C24" s="244" t="s">
        <v>84</v>
      </c>
      <c r="D24" s="107">
        <f>'LRU-jednotlivci'!M24</f>
        <v>1190</v>
      </c>
      <c r="E24" s="40">
        <f>'LRU-jednotlivci'!O24</f>
        <v>16</v>
      </c>
      <c r="F24" s="108">
        <f>'RZD-jednotlivci'!I24</f>
        <v>117</v>
      </c>
      <c r="G24" s="39">
        <f>'RZD-jednotlivci'!J24</f>
        <v>9</v>
      </c>
      <c r="H24" s="76">
        <f>'RT-jednotlivci'!L24</f>
        <v>160.34</v>
      </c>
      <c r="I24" s="40">
        <f>'RT-jednotlivci'!M24</f>
        <v>12</v>
      </c>
      <c r="J24" s="59">
        <f t="shared" si="0"/>
        <v>37</v>
      </c>
      <c r="K24" s="98">
        <v>15</v>
      </c>
    </row>
    <row r="25" spans="1:11" ht="13.5" customHeight="1">
      <c r="A25" s="15">
        <v>21</v>
      </c>
      <c r="B25" s="243" t="s">
        <v>103</v>
      </c>
      <c r="C25" s="244" t="s">
        <v>84</v>
      </c>
      <c r="D25" s="107">
        <f>'LRU-jednotlivci'!M25</f>
        <v>300</v>
      </c>
      <c r="E25" s="40">
        <f>'LRU-jednotlivci'!O25</f>
        <v>17</v>
      </c>
      <c r="F25" s="108">
        <f>'RZD-jednotlivci'!I25</f>
        <v>86</v>
      </c>
      <c r="G25" s="39">
        <f>'RZD-jednotlivci'!J25</f>
        <v>15</v>
      </c>
      <c r="H25" s="76">
        <f>'RT-jednotlivci'!L25</f>
        <v>102.26</v>
      </c>
      <c r="I25" s="40">
        <f>'RT-jednotlivci'!M25</f>
        <v>18</v>
      </c>
      <c r="J25" s="59">
        <f t="shared" si="0"/>
        <v>50</v>
      </c>
      <c r="K25" s="98">
        <v>18</v>
      </c>
    </row>
    <row r="26" spans="1:11" ht="13.5" customHeight="1" thickBot="1">
      <c r="A26" s="353">
        <v>22</v>
      </c>
      <c r="B26" s="354" t="s">
        <v>104</v>
      </c>
      <c r="C26" s="355" t="s">
        <v>84</v>
      </c>
      <c r="D26" s="402">
        <f>'LRU-jednotlivci'!M26</f>
        <v>7095</v>
      </c>
      <c r="E26" s="403">
        <f>'LRU-jednotlivci'!O26</f>
        <v>4</v>
      </c>
      <c r="F26" s="404">
        <f>'RZD-jednotlivci'!I26</f>
        <v>88</v>
      </c>
      <c r="G26" s="405">
        <f>'RZD-jednotlivci'!J26</f>
        <v>14</v>
      </c>
      <c r="H26" s="406">
        <f>'RT-jednotlivci'!L26</f>
        <v>152.85</v>
      </c>
      <c r="I26" s="403">
        <f>'RT-jednotlivci'!M26</f>
        <v>14</v>
      </c>
      <c r="J26" s="407">
        <f t="shared" si="0"/>
        <v>32</v>
      </c>
      <c r="K26" s="408">
        <v>10</v>
      </c>
    </row>
    <row r="27" spans="1:11" ht="13.5" customHeight="1">
      <c r="A27" s="226">
        <v>25</v>
      </c>
      <c r="B27" s="247" t="s">
        <v>93</v>
      </c>
      <c r="C27" s="248" t="s">
        <v>100</v>
      </c>
      <c r="D27" s="418">
        <f>'LRU-jednotlivci'!M27</f>
        <v>1185</v>
      </c>
      <c r="E27" s="419">
        <f>'LRU-jednotlivci'!O27</f>
        <v>15</v>
      </c>
      <c r="F27" s="420">
        <f>'RZD-jednotlivci'!I27</f>
        <v>105</v>
      </c>
      <c r="G27" s="421">
        <f>'RZD-jednotlivci'!J27</f>
        <v>13</v>
      </c>
      <c r="H27" s="422">
        <f>'RT-jednotlivci'!L27</f>
        <v>309.62</v>
      </c>
      <c r="I27" s="419">
        <f>'RT-jednotlivci'!M27</f>
        <v>5</v>
      </c>
      <c r="J27" s="423">
        <f t="shared" si="0"/>
        <v>33</v>
      </c>
      <c r="K27" s="424">
        <v>12</v>
      </c>
    </row>
    <row r="28" spans="1:11" ht="14.25" customHeight="1" thickBot="1">
      <c r="A28" s="17">
        <v>26</v>
      </c>
      <c r="B28" s="245" t="s">
        <v>114</v>
      </c>
      <c r="C28" s="246" t="s">
        <v>20</v>
      </c>
      <c r="D28" s="58">
        <f>'LRU-jednotlivci'!M28</f>
        <v>3465</v>
      </c>
      <c r="E28" s="42">
        <f>'LRU-jednotlivci'!O28</f>
        <v>8</v>
      </c>
      <c r="F28" s="75">
        <f>'RZD-jednotlivci'!I28</f>
        <v>112</v>
      </c>
      <c r="G28" s="41">
        <f>'RZD-jednotlivci'!J28</f>
        <v>10</v>
      </c>
      <c r="H28" s="101">
        <f>'RT-jednotlivci'!L28</f>
        <v>158.19</v>
      </c>
      <c r="I28" s="42">
        <f>'RT-jednotlivci'!M28</f>
        <v>13</v>
      </c>
      <c r="J28" s="60">
        <f>E28+G28+I28</f>
        <v>31</v>
      </c>
      <c r="K28" s="99">
        <v>9</v>
      </c>
    </row>
    <row r="29" spans="2:3" ht="6" customHeight="1">
      <c r="B29" s="106"/>
      <c r="C29" s="102"/>
    </row>
    <row r="30" spans="2:3" ht="15.75">
      <c r="B30" s="93" t="s">
        <v>43</v>
      </c>
      <c r="C30" s="31"/>
    </row>
    <row r="31" ht="6" customHeight="1" thickBot="1">
      <c r="C31" s="31"/>
    </row>
    <row r="32" spans="1:11" ht="12.75" customHeight="1">
      <c r="A32" s="433" t="s">
        <v>23</v>
      </c>
      <c r="B32" s="32" t="s">
        <v>24</v>
      </c>
      <c r="C32" s="33" t="s">
        <v>25</v>
      </c>
      <c r="D32" s="435" t="s">
        <v>62</v>
      </c>
      <c r="E32" s="436"/>
      <c r="F32" s="443" t="s">
        <v>64</v>
      </c>
      <c r="G32" s="444"/>
      <c r="H32" s="437" t="s">
        <v>63</v>
      </c>
      <c r="I32" s="438"/>
      <c r="J32" s="445" t="s">
        <v>65</v>
      </c>
      <c r="K32" s="439" t="s">
        <v>44</v>
      </c>
    </row>
    <row r="33" spans="1:11" ht="13.5" thickBot="1">
      <c r="A33" s="434"/>
      <c r="B33" s="35"/>
      <c r="C33" s="36"/>
      <c r="D33" s="57" t="s">
        <v>40</v>
      </c>
      <c r="E33" s="37" t="s">
        <v>11</v>
      </c>
      <c r="F33" s="19" t="s">
        <v>40</v>
      </c>
      <c r="G33" s="21" t="s">
        <v>11</v>
      </c>
      <c r="H33" s="22" t="s">
        <v>40</v>
      </c>
      <c r="I33" s="37" t="s">
        <v>11</v>
      </c>
      <c r="J33" s="446"/>
      <c r="K33" s="440"/>
    </row>
    <row r="34" spans="1:11" ht="13.5" thickTop="1">
      <c r="A34" s="277">
        <v>5</v>
      </c>
      <c r="B34" s="302" t="s">
        <v>77</v>
      </c>
      <c r="C34" s="303" t="s">
        <v>83</v>
      </c>
      <c r="D34" s="126">
        <f>'LRU-jednotlivci'!M34</f>
        <v>3730</v>
      </c>
      <c r="E34" s="123">
        <f>'LRU-jednotlivci'!O34</f>
        <v>1</v>
      </c>
      <c r="F34" s="127">
        <f>'RZD-jednotlivci'!I34</f>
        <v>196</v>
      </c>
      <c r="G34" s="122">
        <f>'RZD-jednotlivci'!J34</f>
        <v>1</v>
      </c>
      <c r="H34" s="128">
        <f>'RT-jednotlivci'!L34</f>
        <v>399.06</v>
      </c>
      <c r="I34" s="123">
        <f>'RT-jednotlivci'!M34</f>
        <v>1</v>
      </c>
      <c r="J34" s="129">
        <f>E34+G34+I34</f>
        <v>3</v>
      </c>
      <c r="K34" s="130" t="s">
        <v>124</v>
      </c>
    </row>
    <row r="35" spans="1:11" ht="14.25" customHeight="1">
      <c r="A35" s="278">
        <v>11</v>
      </c>
      <c r="B35" s="310" t="s">
        <v>96</v>
      </c>
      <c r="C35" s="311" t="s">
        <v>20</v>
      </c>
      <c r="D35" s="107">
        <f>'LRU-jednotlivci'!M35</f>
        <v>2990</v>
      </c>
      <c r="E35" s="40">
        <f>'LRU-jednotlivci'!O35</f>
        <v>3</v>
      </c>
      <c r="F35" s="108">
        <f>'RZD-jednotlivci'!I35</f>
        <v>182</v>
      </c>
      <c r="G35" s="39">
        <f>'RZD-jednotlivci'!J35</f>
        <v>2</v>
      </c>
      <c r="H35" s="76">
        <f>'RT-jednotlivci'!L35</f>
        <v>392.52</v>
      </c>
      <c r="I35" s="40">
        <f>'RT-jednotlivci'!M35</f>
        <v>2</v>
      </c>
      <c r="J35" s="59">
        <f>E35+G35+I35</f>
        <v>7</v>
      </c>
      <c r="K35" s="98" t="s">
        <v>126</v>
      </c>
    </row>
    <row r="36" spans="1:11" ht="13.5" customHeight="1">
      <c r="A36" s="278">
        <v>17</v>
      </c>
      <c r="B36" s="318" t="s">
        <v>101</v>
      </c>
      <c r="C36" s="311" t="s">
        <v>21</v>
      </c>
      <c r="D36" s="107">
        <f>'LRU-jednotlivci'!M36</f>
        <v>1575</v>
      </c>
      <c r="E36" s="40">
        <f>'LRU-jednotlivci'!O36</f>
        <v>4</v>
      </c>
      <c r="F36" s="108">
        <f>'RZD-jednotlivci'!I36</f>
        <v>136</v>
      </c>
      <c r="G36" s="39">
        <f>'RZD-jednotlivci'!J36</f>
        <v>3</v>
      </c>
      <c r="H36" s="76">
        <f>'RT-jednotlivci'!L36</f>
        <v>331.95</v>
      </c>
      <c r="I36" s="40">
        <f>'RT-jednotlivci'!M36</f>
        <v>3</v>
      </c>
      <c r="J36" s="59">
        <f>E36+G36+I36</f>
        <v>10</v>
      </c>
      <c r="K36" s="98" t="s">
        <v>125</v>
      </c>
    </row>
    <row r="37" spans="1:11" ht="13.5" customHeight="1" thickBot="1">
      <c r="A37" s="280">
        <v>23</v>
      </c>
      <c r="B37" s="351" t="s">
        <v>94</v>
      </c>
      <c r="C37" s="319" t="s">
        <v>84</v>
      </c>
      <c r="D37" s="58">
        <f>'LRU-jednotlivci'!M37</f>
        <v>3595</v>
      </c>
      <c r="E37" s="42">
        <f>'LRU-jednotlivci'!O37</f>
        <v>2</v>
      </c>
      <c r="F37" s="75">
        <f>'RZD-jednotlivci'!I37</f>
        <v>55</v>
      </c>
      <c r="G37" s="41">
        <f>'RZD-jednotlivci'!J37</f>
        <v>4</v>
      </c>
      <c r="H37" s="101">
        <f>'RT-jednotlivci'!L37</f>
        <v>136.19</v>
      </c>
      <c r="I37" s="42">
        <f>'RT-jednotlivci'!M37</f>
        <v>4</v>
      </c>
      <c r="J37" s="60">
        <f>E37+G37+I37</f>
        <v>10</v>
      </c>
      <c r="K37" s="99" t="s">
        <v>127</v>
      </c>
    </row>
    <row r="38" ht="6" customHeight="1">
      <c r="C38" s="31"/>
    </row>
    <row r="39" spans="2:3" ht="15.75">
      <c r="B39" s="93" t="s">
        <v>66</v>
      </c>
      <c r="C39" s="31"/>
    </row>
    <row r="40" ht="6" customHeight="1" thickBot="1">
      <c r="C40" s="31"/>
    </row>
    <row r="41" spans="1:11" ht="12.75" customHeight="1">
      <c r="A41" s="433" t="s">
        <v>23</v>
      </c>
      <c r="B41" s="32" t="s">
        <v>24</v>
      </c>
      <c r="C41" s="33" t="s">
        <v>25</v>
      </c>
      <c r="D41" s="435" t="s">
        <v>62</v>
      </c>
      <c r="E41" s="436"/>
      <c r="F41" s="443" t="s">
        <v>64</v>
      </c>
      <c r="G41" s="444"/>
      <c r="H41" s="437" t="s">
        <v>63</v>
      </c>
      <c r="I41" s="438"/>
      <c r="J41" s="445" t="s">
        <v>65</v>
      </c>
      <c r="K41" s="439" t="s">
        <v>44</v>
      </c>
    </row>
    <row r="42" spans="1:11" ht="13.5" thickBot="1">
      <c r="A42" s="434"/>
      <c r="B42" s="35"/>
      <c r="C42" s="36"/>
      <c r="D42" s="57" t="s">
        <v>40</v>
      </c>
      <c r="E42" s="37" t="s">
        <v>11</v>
      </c>
      <c r="F42" s="19" t="s">
        <v>40</v>
      </c>
      <c r="G42" s="21" t="s">
        <v>11</v>
      </c>
      <c r="H42" s="22" t="s">
        <v>40</v>
      </c>
      <c r="I42" s="37" t="s">
        <v>11</v>
      </c>
      <c r="J42" s="446"/>
      <c r="K42" s="440"/>
    </row>
    <row r="43" spans="1:11" ht="14.25" customHeight="1" thickTop="1">
      <c r="A43" s="281">
        <v>6</v>
      </c>
      <c r="B43" s="241" t="s">
        <v>76</v>
      </c>
      <c r="C43" s="303" t="s">
        <v>83</v>
      </c>
      <c r="D43" s="126">
        <f>'LRU-jednotlivci'!M43</f>
        <v>2170</v>
      </c>
      <c r="E43" s="123">
        <f>'LRU-jednotlivci'!O43</f>
        <v>3</v>
      </c>
      <c r="F43" s="127">
        <f>'RZD-jednotlivci'!I43</f>
        <v>128</v>
      </c>
      <c r="G43" s="122">
        <f>'RZD-jednotlivci'!J43</f>
        <v>3</v>
      </c>
      <c r="H43" s="128">
        <f>'RT-jednotlivci'!L43</f>
        <v>410.66</v>
      </c>
      <c r="I43" s="123">
        <f>'RT-jednotlivci'!M43</f>
        <v>2</v>
      </c>
      <c r="J43" s="129">
        <f>E43+G43+I43</f>
        <v>8</v>
      </c>
      <c r="K43" s="130" t="s">
        <v>125</v>
      </c>
    </row>
    <row r="44" spans="1:11" ht="13.5" customHeight="1">
      <c r="A44" s="279">
        <v>12</v>
      </c>
      <c r="B44" s="243" t="s">
        <v>87</v>
      </c>
      <c r="C44" s="311" t="s">
        <v>20</v>
      </c>
      <c r="D44" s="107">
        <f>'LRU-jednotlivci'!M44</f>
        <v>11165</v>
      </c>
      <c r="E44" s="40">
        <f>'LRU-jednotlivci'!O44</f>
        <v>2</v>
      </c>
      <c r="F44" s="108">
        <f>'RZD-jednotlivci'!I44</f>
        <v>168</v>
      </c>
      <c r="G44" s="39">
        <f>'RZD-jednotlivci'!J44</f>
        <v>1</v>
      </c>
      <c r="H44" s="76">
        <f>'RT-jednotlivci'!L44</f>
        <v>415.71</v>
      </c>
      <c r="I44" s="40">
        <f>'RT-jednotlivci'!M44</f>
        <v>1</v>
      </c>
      <c r="J44" s="59">
        <f>E44+G44+I44</f>
        <v>4</v>
      </c>
      <c r="K44" s="98" t="s">
        <v>124</v>
      </c>
    </row>
    <row r="45" spans="1:11" ht="13.5" customHeight="1">
      <c r="A45" s="279">
        <v>18</v>
      </c>
      <c r="B45" s="318" t="s">
        <v>106</v>
      </c>
      <c r="C45" s="311" t="s">
        <v>21</v>
      </c>
      <c r="D45" s="107">
        <f>'LRU-jednotlivci'!M45</f>
        <v>12455</v>
      </c>
      <c r="E45" s="40">
        <f>'LRU-jednotlivci'!O45</f>
        <v>1</v>
      </c>
      <c r="F45" s="108">
        <f>'RZD-jednotlivci'!I45</f>
        <v>140</v>
      </c>
      <c r="G45" s="39">
        <f>'RZD-jednotlivci'!J45</f>
        <v>2</v>
      </c>
      <c r="H45" s="76">
        <f>'RT-jednotlivci'!L45</f>
        <v>278.34000000000003</v>
      </c>
      <c r="I45" s="40">
        <f>'RT-jednotlivci'!M45</f>
        <v>3</v>
      </c>
      <c r="J45" s="59">
        <f>E45+G45+I45</f>
        <v>6</v>
      </c>
      <c r="K45" s="98" t="s">
        <v>126</v>
      </c>
    </row>
    <row r="46" spans="1:11" ht="13.5" customHeight="1" thickBot="1">
      <c r="A46" s="280">
        <v>24</v>
      </c>
      <c r="B46" s="351" t="s">
        <v>95</v>
      </c>
      <c r="C46" s="319" t="s">
        <v>84</v>
      </c>
      <c r="D46" s="58">
        <f>'LRU-jednotlivci'!M46</f>
        <v>1300</v>
      </c>
      <c r="E46" s="42">
        <f>'LRU-jednotlivci'!O46</f>
        <v>4</v>
      </c>
      <c r="F46" s="75">
        <f>'RZD-jednotlivci'!I46</f>
        <v>91</v>
      </c>
      <c r="G46" s="41">
        <f>'RZD-jednotlivci'!J46</f>
        <v>4</v>
      </c>
      <c r="H46" s="101">
        <f>'RT-jednotlivci'!L46</f>
        <v>120.17999999999999</v>
      </c>
      <c r="I46" s="42">
        <f>'RT-jednotlivci'!M46</f>
        <v>4</v>
      </c>
      <c r="J46" s="60">
        <f>E46+G46+I46</f>
        <v>12</v>
      </c>
      <c r="K46" s="99" t="s">
        <v>127</v>
      </c>
    </row>
    <row r="50" spans="1:7" ht="12.75">
      <c r="A50" s="11"/>
      <c r="G50" s="11" t="s">
        <v>120</v>
      </c>
    </row>
  </sheetData>
  <sheetProtection/>
  <mergeCells count="20">
    <mergeCell ref="B5:J5"/>
    <mergeCell ref="D9:E9"/>
    <mergeCell ref="K41:K42"/>
    <mergeCell ref="F9:G9"/>
    <mergeCell ref="J9:J10"/>
    <mergeCell ref="F32:G32"/>
    <mergeCell ref="J32:J33"/>
    <mergeCell ref="F41:G41"/>
    <mergeCell ref="J41:J42"/>
    <mergeCell ref="H9:I9"/>
    <mergeCell ref="B3:J3"/>
    <mergeCell ref="A41:A42"/>
    <mergeCell ref="D41:E41"/>
    <mergeCell ref="H41:I41"/>
    <mergeCell ref="K9:K10"/>
    <mergeCell ref="A32:A33"/>
    <mergeCell ref="D32:E32"/>
    <mergeCell ref="H32:I32"/>
    <mergeCell ref="K32:K33"/>
    <mergeCell ref="A9:A1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I10" sqref="I10:I15"/>
    </sheetView>
  </sheetViews>
  <sheetFormatPr defaultColWidth="9.00390625" defaultRowHeight="12.75"/>
  <cols>
    <col min="1" max="1" width="3.75390625" style="0" customWidth="1"/>
    <col min="2" max="2" width="10.875" style="0" customWidth="1"/>
    <col min="3" max="3" width="19.625" style="0" bestFit="1" customWidth="1"/>
    <col min="4" max="4" width="6.25390625" style="0" customWidth="1"/>
    <col min="5" max="5" width="6.625" style="0" customWidth="1"/>
    <col min="6" max="6" width="5.75390625" style="0" customWidth="1"/>
    <col min="7" max="7" width="6.25390625" style="0" customWidth="1"/>
    <col min="8" max="8" width="6.00390625" style="0" customWidth="1"/>
    <col min="9" max="9" width="5.75390625" style="0" customWidth="1"/>
    <col min="10" max="10" width="7.375" style="0" customWidth="1"/>
    <col min="11" max="11" width="6.00390625" style="0" customWidth="1"/>
    <col min="12" max="12" width="5.75390625" style="0" customWidth="1"/>
    <col min="13" max="13" width="7.75390625" style="0" customWidth="1"/>
  </cols>
  <sheetData>
    <row r="1" spans="1:13" ht="15" customHeight="1">
      <c r="A1" s="77" t="s">
        <v>111</v>
      </c>
      <c r="M1" s="105" t="s">
        <v>92</v>
      </c>
    </row>
    <row r="2" ht="21" customHeight="1"/>
    <row r="3" spans="2:12" ht="18">
      <c r="B3" s="431" t="s">
        <v>18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4:5" ht="18" customHeight="1">
      <c r="D4" s="10"/>
      <c r="E4" s="10"/>
    </row>
    <row r="5" spans="4:5" ht="18" customHeight="1">
      <c r="D5" s="10"/>
      <c r="E5" s="10"/>
    </row>
    <row r="6" spans="2:12" ht="18.75">
      <c r="B6" s="441" t="s">
        <v>67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</row>
    <row r="7" spans="1:12" ht="24" customHeight="1" thickBo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3" ht="21" customHeight="1" thickTop="1">
      <c r="A8" s="453" t="s">
        <v>23</v>
      </c>
      <c r="B8" s="455" t="s">
        <v>48</v>
      </c>
      <c r="C8" s="491" t="s">
        <v>24</v>
      </c>
      <c r="D8" s="485" t="s">
        <v>62</v>
      </c>
      <c r="E8" s="486"/>
      <c r="F8" s="486"/>
      <c r="G8" s="487" t="s">
        <v>64</v>
      </c>
      <c r="H8" s="486"/>
      <c r="I8" s="488"/>
      <c r="J8" s="489" t="s">
        <v>63</v>
      </c>
      <c r="K8" s="486"/>
      <c r="L8" s="490"/>
      <c r="M8" s="493" t="s">
        <v>50</v>
      </c>
    </row>
    <row r="9" spans="1:13" ht="25.5" customHeight="1" thickBot="1">
      <c r="A9" s="454"/>
      <c r="B9" s="456"/>
      <c r="C9" s="492"/>
      <c r="D9" s="64" t="s">
        <v>68</v>
      </c>
      <c r="E9" s="61" t="s">
        <v>16</v>
      </c>
      <c r="F9" s="62" t="s">
        <v>49</v>
      </c>
      <c r="G9" s="66" t="s">
        <v>68</v>
      </c>
      <c r="H9" s="61" t="s">
        <v>16</v>
      </c>
      <c r="I9" s="63" t="s">
        <v>49</v>
      </c>
      <c r="J9" s="65" t="s">
        <v>68</v>
      </c>
      <c r="K9" s="61" t="s">
        <v>16</v>
      </c>
      <c r="L9" s="62" t="s">
        <v>49</v>
      </c>
      <c r="M9" s="494"/>
    </row>
    <row r="10" spans="1:13" ht="15" customHeight="1" thickTop="1">
      <c r="A10" s="44">
        <v>1</v>
      </c>
      <c r="B10" s="457" t="s">
        <v>85</v>
      </c>
      <c r="C10" s="243" t="s">
        <v>98</v>
      </c>
      <c r="D10" s="463">
        <f>'LRU-družstva'!P10:P15</f>
        <v>14485</v>
      </c>
      <c r="E10" s="450">
        <f>'LRU-družstva'!Q10:Q15</f>
        <v>50</v>
      </c>
      <c r="F10" s="466">
        <f>'LRU-družstva'!R10:R15</f>
        <v>3</v>
      </c>
      <c r="G10" s="447">
        <f>'RZD-družstva'!I10+'RZD-družstva'!I11+'RZD-družstva'!I12+'RZD-družstva'!I13+'RZD-družstva'!I14+'RZD-družstva'!I15</f>
        <v>833</v>
      </c>
      <c r="H10" s="469">
        <f>'RZD-družstva'!J10+'RZD-družstva'!J11+'RZD-družstva'!J12+'RZD-družstva'!J13+'RZD-družstva'!J14+'RZD-družstva'!J15</f>
        <v>36</v>
      </c>
      <c r="I10" s="472">
        <f>'RZD-družstva'!K14</f>
        <v>2</v>
      </c>
      <c r="J10" s="475">
        <f>'RT-družstva'!L10+'RT-družstva'!L11+'RT-družstva'!L12+'RT-družstva'!L13+'RT-družstva'!L14+'RT-družstva'!L15</f>
        <v>1791.4750000000001</v>
      </c>
      <c r="K10" s="469">
        <f>'RT-družstva'!M10+'RT-družstva'!M11+'RT-družstva'!M12+'RT-družstva'!M13+'RT-družstva'!M14+'RT-družstva'!M15</f>
        <v>26</v>
      </c>
      <c r="L10" s="482">
        <f>'RT-družstva'!N14</f>
        <v>2</v>
      </c>
      <c r="M10" s="478">
        <f>F10+I10+L10</f>
        <v>7</v>
      </c>
    </row>
    <row r="11" spans="1:13" ht="14.25" customHeight="1">
      <c r="A11" s="45">
        <v>2</v>
      </c>
      <c r="B11" s="458"/>
      <c r="C11" s="243" t="s">
        <v>79</v>
      </c>
      <c r="D11" s="464"/>
      <c r="E11" s="451"/>
      <c r="F11" s="467"/>
      <c r="G11" s="448"/>
      <c r="H11" s="470"/>
      <c r="I11" s="473"/>
      <c r="J11" s="476"/>
      <c r="K11" s="470"/>
      <c r="L11" s="483"/>
      <c r="M11" s="479"/>
    </row>
    <row r="12" spans="1:13" ht="14.25" customHeight="1">
      <c r="A12" s="45">
        <v>3</v>
      </c>
      <c r="B12" s="458"/>
      <c r="C12" s="243" t="s">
        <v>99</v>
      </c>
      <c r="D12" s="464"/>
      <c r="E12" s="451"/>
      <c r="F12" s="467"/>
      <c r="G12" s="448"/>
      <c r="H12" s="470"/>
      <c r="I12" s="473"/>
      <c r="J12" s="476"/>
      <c r="K12" s="470"/>
      <c r="L12" s="483"/>
      <c r="M12" s="479"/>
    </row>
    <row r="13" spans="1:13" ht="14.25" customHeight="1">
      <c r="A13" s="45">
        <v>4</v>
      </c>
      <c r="B13" s="458"/>
      <c r="C13" s="243" t="s">
        <v>129</v>
      </c>
      <c r="D13" s="464"/>
      <c r="E13" s="451"/>
      <c r="F13" s="467"/>
      <c r="G13" s="448"/>
      <c r="H13" s="470"/>
      <c r="I13" s="473"/>
      <c r="J13" s="476"/>
      <c r="K13" s="470"/>
      <c r="L13" s="483"/>
      <c r="M13" s="100" t="s">
        <v>49</v>
      </c>
    </row>
    <row r="14" spans="1:13" ht="14.25" customHeight="1">
      <c r="A14" s="45">
        <v>5</v>
      </c>
      <c r="B14" s="458"/>
      <c r="C14" s="117" t="s">
        <v>77</v>
      </c>
      <c r="D14" s="464"/>
      <c r="E14" s="451"/>
      <c r="F14" s="467"/>
      <c r="G14" s="448"/>
      <c r="H14" s="470"/>
      <c r="I14" s="473"/>
      <c r="J14" s="476"/>
      <c r="K14" s="470"/>
      <c r="L14" s="483"/>
      <c r="M14" s="480">
        <v>2</v>
      </c>
    </row>
    <row r="15" spans="1:13" ht="14.25" customHeight="1" thickBot="1">
      <c r="A15" s="48">
        <v>6</v>
      </c>
      <c r="B15" s="459"/>
      <c r="C15" s="249" t="s">
        <v>76</v>
      </c>
      <c r="D15" s="465"/>
      <c r="E15" s="452"/>
      <c r="F15" s="468"/>
      <c r="G15" s="449"/>
      <c r="H15" s="471"/>
      <c r="I15" s="474"/>
      <c r="J15" s="477"/>
      <c r="K15" s="471"/>
      <c r="L15" s="484"/>
      <c r="M15" s="481"/>
    </row>
    <row r="16" spans="1:13" ht="14.25" customHeight="1">
      <c r="A16" s="47">
        <v>7</v>
      </c>
      <c r="B16" s="457" t="s">
        <v>37</v>
      </c>
      <c r="C16" s="247" t="s">
        <v>86</v>
      </c>
      <c r="D16" s="463">
        <f>'LRU-družstva'!P16:P21</f>
        <v>36180</v>
      </c>
      <c r="E16" s="450">
        <f>'LRU-družstva'!Q16:Q21</f>
        <v>16</v>
      </c>
      <c r="F16" s="466">
        <f>'LRU-družstva'!R16:R21</f>
        <v>1</v>
      </c>
      <c r="G16" s="447">
        <f>'RZD-družstva'!I16+'RZD-družstva'!I17+'RZD-družstva'!I18+'RZD-družstva'!I19+'RZD-družstva'!I20+'RZD-družstva'!I21</f>
        <v>953</v>
      </c>
      <c r="H16" s="469">
        <f>'RZD-družstva'!J16+'RZD-družstva'!J17+'RZD-družstva'!J18+'RZD-družstva'!J19+'RZD-družstva'!J20+'RZD-družstva'!J21</f>
        <v>25</v>
      </c>
      <c r="I16" s="472">
        <f>'RZD-družstva'!K20</f>
        <v>1</v>
      </c>
      <c r="J16" s="475">
        <f>'RT-družstva'!L16+'RT-družstva'!L17+'RT-družstva'!L18+'RT-družstva'!L19+'RT-družstva'!L20+'RT-družstva'!L21</f>
        <v>2186.81</v>
      </c>
      <c r="K16" s="469">
        <f>'RT-družstva'!M16+'RT-družstva'!M17+'RT-družstva'!M18+'RT-družstva'!M19+'RT-družstva'!M20+'RT-družstva'!M21</f>
        <v>18</v>
      </c>
      <c r="L16" s="482">
        <f>'RT-družstva'!N20</f>
        <v>1</v>
      </c>
      <c r="M16" s="478">
        <f>F16+I16+L16</f>
        <v>3</v>
      </c>
    </row>
    <row r="17" spans="1:13" ht="14.25" customHeight="1">
      <c r="A17" s="45">
        <v>8</v>
      </c>
      <c r="B17" s="458"/>
      <c r="C17" s="243" t="s">
        <v>91</v>
      </c>
      <c r="D17" s="464"/>
      <c r="E17" s="451"/>
      <c r="F17" s="467"/>
      <c r="G17" s="448"/>
      <c r="H17" s="470"/>
      <c r="I17" s="473"/>
      <c r="J17" s="476"/>
      <c r="K17" s="470"/>
      <c r="L17" s="483"/>
      <c r="M17" s="479"/>
    </row>
    <row r="18" spans="1:13" ht="14.25" customHeight="1">
      <c r="A18" s="45">
        <v>9</v>
      </c>
      <c r="B18" s="458"/>
      <c r="C18" s="243" t="s">
        <v>97</v>
      </c>
      <c r="D18" s="464"/>
      <c r="E18" s="451"/>
      <c r="F18" s="467"/>
      <c r="G18" s="448"/>
      <c r="H18" s="470"/>
      <c r="I18" s="473"/>
      <c r="J18" s="476"/>
      <c r="K18" s="470"/>
      <c r="L18" s="483"/>
      <c r="M18" s="479"/>
    </row>
    <row r="19" spans="1:13" ht="14.25" customHeight="1">
      <c r="A19" s="45">
        <v>10</v>
      </c>
      <c r="B19" s="458"/>
      <c r="C19" s="243" t="s">
        <v>113</v>
      </c>
      <c r="D19" s="464"/>
      <c r="E19" s="451"/>
      <c r="F19" s="467"/>
      <c r="G19" s="448"/>
      <c r="H19" s="470"/>
      <c r="I19" s="473"/>
      <c r="J19" s="476"/>
      <c r="K19" s="470"/>
      <c r="L19" s="483"/>
      <c r="M19" s="100" t="s">
        <v>49</v>
      </c>
    </row>
    <row r="20" spans="1:13" ht="14.25" customHeight="1">
      <c r="A20" s="45">
        <v>11</v>
      </c>
      <c r="B20" s="458"/>
      <c r="C20" s="117" t="s">
        <v>96</v>
      </c>
      <c r="D20" s="464"/>
      <c r="E20" s="451"/>
      <c r="F20" s="467"/>
      <c r="G20" s="448"/>
      <c r="H20" s="470"/>
      <c r="I20" s="473"/>
      <c r="J20" s="476"/>
      <c r="K20" s="470"/>
      <c r="L20" s="483"/>
      <c r="M20" s="480">
        <v>1</v>
      </c>
    </row>
    <row r="21" spans="1:13" ht="14.25" customHeight="1" thickBot="1">
      <c r="A21" s="46">
        <v>12</v>
      </c>
      <c r="B21" s="459"/>
      <c r="C21" s="249" t="s">
        <v>87</v>
      </c>
      <c r="D21" s="465"/>
      <c r="E21" s="452"/>
      <c r="F21" s="468"/>
      <c r="G21" s="449"/>
      <c r="H21" s="471"/>
      <c r="I21" s="474"/>
      <c r="J21" s="477"/>
      <c r="K21" s="471"/>
      <c r="L21" s="484"/>
      <c r="M21" s="481"/>
    </row>
    <row r="22" spans="1:13" ht="14.25" customHeight="1">
      <c r="A22" s="49">
        <v>13</v>
      </c>
      <c r="B22" s="457" t="s">
        <v>38</v>
      </c>
      <c r="C22" s="247" t="s">
        <v>108</v>
      </c>
      <c r="D22" s="463">
        <f>'LRU-družstva'!P22:P27</f>
        <v>25370</v>
      </c>
      <c r="E22" s="450">
        <f>'LRU-družstva'!Q22:Q27</f>
        <v>39</v>
      </c>
      <c r="F22" s="466">
        <f>'LRU-družstva'!R22:R27</f>
        <v>2</v>
      </c>
      <c r="G22" s="447">
        <f>'RZD-družstva'!I22+'RZD-družstva'!I23+'RZD-družstva'!I24+'RZD-družstva'!I25+'RZD-družstva'!I26+'RZD-družstva'!I27</f>
        <v>709</v>
      </c>
      <c r="H22" s="469">
        <f>'RZD-družstva'!J22+'RZD-družstva'!J23+'RZD-družstva'!J24+'RZD-družstva'!J25+'RZD-družstva'!J26+'RZD-družstva'!J27</f>
        <v>46</v>
      </c>
      <c r="I22" s="472">
        <f>'RZD-družstva'!K26</f>
        <v>3</v>
      </c>
      <c r="J22" s="475">
        <f>'RT-družstva'!L22+'RT-družstva'!L23+'RT-družstva'!L24+'RT-družstva'!L25+'RT-družstva'!L26+'RT-družstva'!L27</f>
        <v>1247.0100000000002</v>
      </c>
      <c r="K22" s="469">
        <f>'RT-družstva'!M22+'RT-družstva'!M23+'RT-družstva'!M24+'RT-družstva'!M25+'RT-družstva'!M26+'RT-družstva'!M27</f>
        <v>50</v>
      </c>
      <c r="L22" s="482">
        <f>'RT-družstva'!N26</f>
        <v>3</v>
      </c>
      <c r="M22" s="478">
        <f>F22+I22+L22</f>
        <v>8</v>
      </c>
    </row>
    <row r="23" spans="1:13" ht="14.25" customHeight="1">
      <c r="A23" s="45">
        <v>14</v>
      </c>
      <c r="B23" s="458"/>
      <c r="C23" s="243" t="s">
        <v>107</v>
      </c>
      <c r="D23" s="464"/>
      <c r="E23" s="451"/>
      <c r="F23" s="467"/>
      <c r="G23" s="448"/>
      <c r="H23" s="470"/>
      <c r="I23" s="473"/>
      <c r="J23" s="476"/>
      <c r="K23" s="470"/>
      <c r="L23" s="483"/>
      <c r="M23" s="479"/>
    </row>
    <row r="24" spans="1:13" ht="14.25" customHeight="1">
      <c r="A24" s="45">
        <v>15</v>
      </c>
      <c r="B24" s="458"/>
      <c r="C24" s="243" t="s">
        <v>109</v>
      </c>
      <c r="D24" s="464"/>
      <c r="E24" s="451"/>
      <c r="F24" s="467"/>
      <c r="G24" s="448"/>
      <c r="H24" s="470"/>
      <c r="I24" s="473"/>
      <c r="J24" s="476"/>
      <c r="K24" s="470"/>
      <c r="L24" s="483"/>
      <c r="M24" s="479"/>
    </row>
    <row r="25" spans="1:13" ht="14.25" customHeight="1">
      <c r="A25" s="45">
        <v>16</v>
      </c>
      <c r="B25" s="458"/>
      <c r="C25" s="243" t="s">
        <v>88</v>
      </c>
      <c r="D25" s="464"/>
      <c r="E25" s="451"/>
      <c r="F25" s="467"/>
      <c r="G25" s="448"/>
      <c r="H25" s="470"/>
      <c r="I25" s="473"/>
      <c r="J25" s="476"/>
      <c r="K25" s="470"/>
      <c r="L25" s="483"/>
      <c r="M25" s="100" t="s">
        <v>49</v>
      </c>
    </row>
    <row r="26" spans="1:13" ht="14.25" customHeight="1">
      <c r="A26" s="45">
        <v>17</v>
      </c>
      <c r="B26" s="458"/>
      <c r="C26" s="117" t="s">
        <v>101</v>
      </c>
      <c r="D26" s="464"/>
      <c r="E26" s="451"/>
      <c r="F26" s="467"/>
      <c r="G26" s="448"/>
      <c r="H26" s="470"/>
      <c r="I26" s="473"/>
      <c r="J26" s="476"/>
      <c r="K26" s="470"/>
      <c r="L26" s="483"/>
      <c r="M26" s="480">
        <v>3</v>
      </c>
    </row>
    <row r="27" spans="1:13" ht="14.25" customHeight="1" thickBot="1">
      <c r="A27" s="48">
        <v>18</v>
      </c>
      <c r="B27" s="495"/>
      <c r="C27" s="249" t="s">
        <v>106</v>
      </c>
      <c r="D27" s="465"/>
      <c r="E27" s="452"/>
      <c r="F27" s="468"/>
      <c r="G27" s="449"/>
      <c r="H27" s="471"/>
      <c r="I27" s="474"/>
      <c r="J27" s="477"/>
      <c r="K27" s="471"/>
      <c r="L27" s="484"/>
      <c r="M27" s="496"/>
    </row>
    <row r="28" spans="1:13" ht="14.25" customHeight="1">
      <c r="A28" s="47">
        <v>19</v>
      </c>
      <c r="B28" s="460" t="s">
        <v>89</v>
      </c>
      <c r="C28" s="250" t="s">
        <v>102</v>
      </c>
      <c r="D28" s="463">
        <f>'LRU-družstva'!P28:P33</f>
        <v>14250</v>
      </c>
      <c r="E28" s="450">
        <f>'LRU-družstva'!Q28:Q33</f>
        <v>51</v>
      </c>
      <c r="F28" s="466">
        <f>'LRU-družstva'!R28:R33</f>
        <v>4</v>
      </c>
      <c r="G28" s="447">
        <f>'RZD-družstva'!I28+'RZD-družstva'!I29+'RZD-družstva'!I30+'RZD-družstva'!I31+'RZD-družstva'!I32+'RZD-družstva'!I33</f>
        <v>526</v>
      </c>
      <c r="H28" s="469">
        <f>'RZD-družstva'!J28+'RZD-družstva'!J29+'RZD-družstva'!J30+'RZD-družstva'!J31+'RZD-družstva'!J32+'RZD-družstva'!J33</f>
        <v>49</v>
      </c>
      <c r="I28" s="472">
        <f>'RZD-družstva'!K32</f>
        <v>4</v>
      </c>
      <c r="J28" s="475">
        <f>'RT-družstva'!L28+'RT-družstva'!L29+'RT-družstva'!L30+'RT-družstva'!L31+'RT-družstva'!L32+'RT-družstva'!L33</f>
        <v>779.38</v>
      </c>
      <c r="K28" s="469">
        <f>'RT-družstva'!M28+'RT-družstva'!M29+'RT-družstva'!M30+'RT-družstva'!M31+'RT-družstva'!M32+'RT-družstva'!M33</f>
        <v>62</v>
      </c>
      <c r="L28" s="482">
        <f>'RT-družstva'!N32</f>
        <v>4</v>
      </c>
      <c r="M28" s="478">
        <f>F28+I28+L28</f>
        <v>12</v>
      </c>
    </row>
    <row r="29" spans="1:13" ht="14.25" customHeight="1">
      <c r="A29" s="45">
        <v>20</v>
      </c>
      <c r="B29" s="461"/>
      <c r="C29" s="243" t="s">
        <v>130</v>
      </c>
      <c r="D29" s="464"/>
      <c r="E29" s="451"/>
      <c r="F29" s="467"/>
      <c r="G29" s="448"/>
      <c r="H29" s="470"/>
      <c r="I29" s="473"/>
      <c r="J29" s="476"/>
      <c r="K29" s="470"/>
      <c r="L29" s="483"/>
      <c r="M29" s="479"/>
    </row>
    <row r="30" spans="1:13" ht="14.25" customHeight="1">
      <c r="A30" s="45">
        <v>21</v>
      </c>
      <c r="B30" s="461"/>
      <c r="C30" s="243" t="s">
        <v>103</v>
      </c>
      <c r="D30" s="464"/>
      <c r="E30" s="451"/>
      <c r="F30" s="467"/>
      <c r="G30" s="448"/>
      <c r="H30" s="470"/>
      <c r="I30" s="473"/>
      <c r="J30" s="476"/>
      <c r="K30" s="470"/>
      <c r="L30" s="483"/>
      <c r="M30" s="479"/>
    </row>
    <row r="31" spans="1:13" ht="14.25" customHeight="1">
      <c r="A31" s="45">
        <v>22</v>
      </c>
      <c r="B31" s="461"/>
      <c r="C31" s="243" t="s">
        <v>104</v>
      </c>
      <c r="D31" s="464"/>
      <c r="E31" s="451"/>
      <c r="F31" s="467"/>
      <c r="G31" s="448"/>
      <c r="H31" s="470"/>
      <c r="I31" s="473"/>
      <c r="J31" s="476"/>
      <c r="K31" s="470"/>
      <c r="L31" s="483"/>
      <c r="M31" s="100" t="s">
        <v>49</v>
      </c>
    </row>
    <row r="32" spans="1:13" ht="14.25" customHeight="1">
      <c r="A32" s="45">
        <v>23</v>
      </c>
      <c r="B32" s="461"/>
      <c r="C32" s="117" t="s">
        <v>94</v>
      </c>
      <c r="D32" s="464"/>
      <c r="E32" s="451"/>
      <c r="F32" s="467"/>
      <c r="G32" s="448"/>
      <c r="H32" s="470"/>
      <c r="I32" s="473"/>
      <c r="J32" s="476"/>
      <c r="K32" s="470"/>
      <c r="L32" s="483"/>
      <c r="M32" s="480">
        <v>4</v>
      </c>
    </row>
    <row r="33" spans="1:13" ht="14.25" customHeight="1" thickBot="1">
      <c r="A33" s="46">
        <v>24</v>
      </c>
      <c r="B33" s="462"/>
      <c r="C33" s="249" t="s">
        <v>95</v>
      </c>
      <c r="D33" s="465"/>
      <c r="E33" s="452"/>
      <c r="F33" s="468"/>
      <c r="G33" s="449"/>
      <c r="H33" s="471"/>
      <c r="I33" s="474"/>
      <c r="J33" s="477"/>
      <c r="K33" s="471"/>
      <c r="L33" s="484"/>
      <c r="M33" s="481"/>
    </row>
    <row r="34" spans="1:12" ht="13.5" customHeight="1">
      <c r="A34" s="24"/>
      <c r="B34" s="25"/>
      <c r="C34" s="24"/>
      <c r="D34" s="24"/>
      <c r="E34" s="24"/>
      <c r="F34" s="26"/>
      <c r="G34" s="23"/>
      <c r="H34" s="23"/>
      <c r="I34" s="27"/>
      <c r="J34" s="24"/>
      <c r="K34" s="24"/>
      <c r="L34" s="27"/>
    </row>
    <row r="35" spans="1:12" ht="12.75" customHeight="1">
      <c r="A35" s="24"/>
      <c r="B35" s="25"/>
      <c r="C35" s="24"/>
      <c r="D35" s="24"/>
      <c r="E35" s="24"/>
      <c r="F35" s="26"/>
      <c r="G35" s="23"/>
      <c r="H35" s="23"/>
      <c r="I35" s="27"/>
      <c r="J35" s="24"/>
      <c r="K35" s="24"/>
      <c r="L35" s="27"/>
    </row>
    <row r="36" spans="1:12" ht="12.75" customHeight="1">
      <c r="A36" s="24"/>
      <c r="B36" s="25"/>
      <c r="C36" s="24"/>
      <c r="D36" s="24"/>
      <c r="E36" s="24"/>
      <c r="F36" s="26"/>
      <c r="G36" s="23"/>
      <c r="H36" s="23"/>
      <c r="I36" s="27"/>
      <c r="J36" s="24"/>
      <c r="K36" s="24"/>
      <c r="L36" s="27"/>
    </row>
    <row r="37" spans="1:12" ht="12.75">
      <c r="A37" s="24"/>
      <c r="B37" s="25"/>
      <c r="C37" s="24"/>
      <c r="D37" s="24"/>
      <c r="E37" s="24"/>
      <c r="F37" s="26"/>
      <c r="G37" s="23"/>
      <c r="H37" s="23"/>
      <c r="I37" s="27"/>
      <c r="J37" s="24"/>
      <c r="K37" s="24"/>
      <c r="L37" s="27"/>
    </row>
    <row r="38" spans="1:8" ht="12.75" customHeight="1">
      <c r="A38" s="11"/>
      <c r="H38" s="11" t="s">
        <v>120</v>
      </c>
    </row>
    <row r="39" spans="1:12" ht="13.5" customHeight="1">
      <c r="A39" s="24"/>
      <c r="B39" s="25"/>
      <c r="C39" s="24"/>
      <c r="D39" s="24"/>
      <c r="E39" s="24"/>
      <c r="F39" s="26"/>
      <c r="G39" s="23"/>
      <c r="H39" s="23"/>
      <c r="I39" s="27"/>
      <c r="J39" s="24"/>
      <c r="K39" s="24"/>
      <c r="L39" s="27"/>
    </row>
    <row r="40" ht="12.75" customHeight="1"/>
    <row r="41" ht="12.75" customHeight="1"/>
    <row r="42" ht="12.75" customHeight="1"/>
    <row r="44" ht="12.75" customHeight="1"/>
    <row r="45" ht="13.5" customHeight="1"/>
  </sheetData>
  <sheetProtection/>
  <mergeCells count="57">
    <mergeCell ref="H22:H27"/>
    <mergeCell ref="I22:I27"/>
    <mergeCell ref="J22:J27"/>
    <mergeCell ref="K22:K27"/>
    <mergeCell ref="L22:L27"/>
    <mergeCell ref="M22:M24"/>
    <mergeCell ref="M26:M27"/>
    <mergeCell ref="H16:H21"/>
    <mergeCell ref="K16:K21"/>
    <mergeCell ref="L16:L21"/>
    <mergeCell ref="M16:M18"/>
    <mergeCell ref="M20:M21"/>
    <mergeCell ref="B22:B27"/>
    <mergeCell ref="D22:D27"/>
    <mergeCell ref="E22:E27"/>
    <mergeCell ref="F22:F27"/>
    <mergeCell ref="G22:G27"/>
    <mergeCell ref="H28:H33"/>
    <mergeCell ref="K28:K33"/>
    <mergeCell ref="L28:L33"/>
    <mergeCell ref="M28:M30"/>
    <mergeCell ref="M32:M33"/>
    <mergeCell ref="B16:B21"/>
    <mergeCell ref="D16:D21"/>
    <mergeCell ref="E16:E21"/>
    <mergeCell ref="F16:F21"/>
    <mergeCell ref="G16:G21"/>
    <mergeCell ref="M10:M12"/>
    <mergeCell ref="M14:M15"/>
    <mergeCell ref="L10:L15"/>
    <mergeCell ref="B6:L6"/>
    <mergeCell ref="D8:F8"/>
    <mergeCell ref="G8:I8"/>
    <mergeCell ref="J8:L8"/>
    <mergeCell ref="C8:C9"/>
    <mergeCell ref="M8:M9"/>
    <mergeCell ref="F10:F15"/>
    <mergeCell ref="B3:L3"/>
    <mergeCell ref="H10:H15"/>
    <mergeCell ref="D10:D15"/>
    <mergeCell ref="I28:I33"/>
    <mergeCell ref="J28:J33"/>
    <mergeCell ref="I16:I21"/>
    <mergeCell ref="J16:J21"/>
    <mergeCell ref="K10:K15"/>
    <mergeCell ref="J10:J15"/>
    <mergeCell ref="I10:I15"/>
    <mergeCell ref="G10:G15"/>
    <mergeCell ref="E10:E15"/>
    <mergeCell ref="A8:A9"/>
    <mergeCell ref="B8:B9"/>
    <mergeCell ref="B10:B15"/>
    <mergeCell ref="B28:B33"/>
    <mergeCell ref="D28:D33"/>
    <mergeCell ref="E28:E33"/>
    <mergeCell ref="F28:F33"/>
    <mergeCell ref="G28:G33"/>
  </mergeCells>
  <printOptions/>
  <pageMargins left="0.3937007874015748" right="0.3937007874015748" top="0.5905511811023623" bottom="0.5905511811023623" header="0" footer="0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7">
      <selection activeCell="M18" sqref="M18"/>
    </sheetView>
  </sheetViews>
  <sheetFormatPr defaultColWidth="9.00390625" defaultRowHeight="12.75"/>
  <cols>
    <col min="1" max="1" width="4.75390625" style="0" customWidth="1"/>
    <col min="2" max="2" width="20.75390625" style="0" bestFit="1" customWidth="1"/>
    <col min="3" max="3" width="14.75390625" style="0" customWidth="1"/>
    <col min="4" max="4" width="4.00390625" style="0" customWidth="1"/>
    <col min="5" max="6" width="3.75390625" style="0" customWidth="1"/>
    <col min="7" max="7" width="6.75390625" style="0" customWidth="1"/>
    <col min="8" max="10" width="3.75390625" style="0" customWidth="1"/>
    <col min="11" max="11" width="6.75390625" style="0" customWidth="1"/>
    <col min="12" max="12" width="3.75390625" style="0" customWidth="1"/>
    <col min="13" max="13" width="7.75390625" style="0" customWidth="1"/>
    <col min="14" max="15" width="3.75390625" style="0" customWidth="1"/>
    <col min="16" max="16" width="4.00390625" style="0" customWidth="1"/>
  </cols>
  <sheetData>
    <row r="1" spans="1:15" ht="15" customHeight="1">
      <c r="A1" s="77" t="s">
        <v>111</v>
      </c>
      <c r="O1" s="105" t="s">
        <v>105</v>
      </c>
    </row>
    <row r="2" ht="6" customHeight="1"/>
    <row r="3" spans="2:14" ht="18">
      <c r="B3" s="431" t="s">
        <v>18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ht="14.25" customHeight="1">
      <c r="D4" s="10"/>
    </row>
    <row r="5" spans="2:14" ht="17.25" customHeight="1">
      <c r="B5" s="441" t="s">
        <v>59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</row>
    <row r="6" spans="2:14" ht="17.25" customHeight="1">
      <c r="B6" s="144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ht="17.25" customHeight="1">
      <c r="B7" s="79" t="s">
        <v>41</v>
      </c>
    </row>
    <row r="8" ht="6" customHeight="1" thickBot="1">
      <c r="B8" s="79"/>
    </row>
    <row r="9" spans="1:16" ht="15" customHeight="1">
      <c r="A9" s="501" t="s">
        <v>7</v>
      </c>
      <c r="B9" s="499" t="s">
        <v>4</v>
      </c>
      <c r="C9" s="501" t="s">
        <v>3</v>
      </c>
      <c r="D9" s="499" t="s">
        <v>5</v>
      </c>
      <c r="E9" s="503" t="s">
        <v>6</v>
      </c>
      <c r="F9" s="504"/>
      <c r="G9" s="504"/>
      <c r="H9" s="509"/>
      <c r="I9" s="503" t="s">
        <v>12</v>
      </c>
      <c r="J9" s="504"/>
      <c r="K9" s="504"/>
      <c r="L9" s="505"/>
      <c r="M9" s="506" t="s">
        <v>13</v>
      </c>
      <c r="N9" s="507"/>
      <c r="O9" s="508"/>
      <c r="P9" s="510" t="s">
        <v>128</v>
      </c>
    </row>
    <row r="10" spans="1:16" ht="44.25" customHeight="1" thickBot="1">
      <c r="A10" s="502"/>
      <c r="B10" s="500"/>
      <c r="C10" s="502"/>
      <c r="D10" s="500"/>
      <c r="E10" s="269" t="s">
        <v>8</v>
      </c>
      <c r="F10" s="270" t="s">
        <v>9</v>
      </c>
      <c r="G10" s="271" t="s">
        <v>10</v>
      </c>
      <c r="H10" s="272" t="s">
        <v>11</v>
      </c>
      <c r="I10" s="269" t="s">
        <v>8</v>
      </c>
      <c r="J10" s="270" t="s">
        <v>9</v>
      </c>
      <c r="K10" s="271" t="s">
        <v>10</v>
      </c>
      <c r="L10" s="273" t="s">
        <v>11</v>
      </c>
      <c r="M10" s="274" t="s">
        <v>15</v>
      </c>
      <c r="N10" s="275" t="s">
        <v>16</v>
      </c>
      <c r="O10" s="276" t="s">
        <v>19</v>
      </c>
      <c r="P10" s="511"/>
    </row>
    <row r="11" spans="1:16" ht="14.25" customHeight="1" thickTop="1">
      <c r="A11" s="114">
        <v>1</v>
      </c>
      <c r="B11" s="241" t="s">
        <v>98</v>
      </c>
      <c r="C11" s="242" t="s">
        <v>83</v>
      </c>
      <c r="D11" s="110" t="s">
        <v>0</v>
      </c>
      <c r="E11" s="112">
        <v>3</v>
      </c>
      <c r="F11" s="113" t="s">
        <v>115</v>
      </c>
      <c r="G11" s="112">
        <v>2455</v>
      </c>
      <c r="H11" s="109">
        <v>1</v>
      </c>
      <c r="I11" s="114">
        <v>1</v>
      </c>
      <c r="J11" s="113" t="s">
        <v>116</v>
      </c>
      <c r="K11" s="112">
        <v>1010</v>
      </c>
      <c r="L11" s="110">
        <v>4</v>
      </c>
      <c r="M11" s="115">
        <f aca="true" t="shared" si="0" ref="M11:M27">G11+K11</f>
        <v>3465</v>
      </c>
      <c r="N11" s="109">
        <f aca="true" t="shared" si="1" ref="N11:N27">H11+L11</f>
        <v>5</v>
      </c>
      <c r="O11" s="116">
        <v>8</v>
      </c>
      <c r="P11" s="140">
        <v>8</v>
      </c>
    </row>
    <row r="12" spans="1:16" ht="13.5" customHeight="1">
      <c r="A12" s="15">
        <v>2</v>
      </c>
      <c r="B12" s="243" t="s">
        <v>79</v>
      </c>
      <c r="C12" s="244" t="s">
        <v>83</v>
      </c>
      <c r="D12" s="8" t="s">
        <v>0</v>
      </c>
      <c r="E12" s="2">
        <v>3</v>
      </c>
      <c r="F12" s="14" t="s">
        <v>116</v>
      </c>
      <c r="G12" s="2">
        <v>1195</v>
      </c>
      <c r="H12" s="5">
        <v>3</v>
      </c>
      <c r="I12" s="15">
        <v>1</v>
      </c>
      <c r="J12" s="14" t="s">
        <v>117</v>
      </c>
      <c r="K12" s="2">
        <v>0</v>
      </c>
      <c r="L12" s="8">
        <v>4</v>
      </c>
      <c r="M12" s="12">
        <f t="shared" si="0"/>
        <v>1195</v>
      </c>
      <c r="N12" s="5">
        <f t="shared" si="1"/>
        <v>7</v>
      </c>
      <c r="O12" s="94">
        <v>14</v>
      </c>
      <c r="P12" s="141">
        <v>13</v>
      </c>
    </row>
    <row r="13" spans="1:16" ht="13.5" customHeight="1">
      <c r="A13" s="15">
        <v>3</v>
      </c>
      <c r="B13" s="243" t="s">
        <v>99</v>
      </c>
      <c r="C13" s="244" t="s">
        <v>83</v>
      </c>
      <c r="D13" s="8" t="s">
        <v>0</v>
      </c>
      <c r="E13" s="2">
        <v>3</v>
      </c>
      <c r="F13" s="14" t="s">
        <v>117</v>
      </c>
      <c r="G13" s="2">
        <v>3085</v>
      </c>
      <c r="H13" s="5">
        <v>2</v>
      </c>
      <c r="I13" s="15">
        <v>1</v>
      </c>
      <c r="J13" s="14" t="s">
        <v>1</v>
      </c>
      <c r="K13" s="2">
        <v>270</v>
      </c>
      <c r="L13" s="8">
        <v>3</v>
      </c>
      <c r="M13" s="12">
        <f t="shared" si="0"/>
        <v>3355</v>
      </c>
      <c r="N13" s="5">
        <f t="shared" si="1"/>
        <v>5</v>
      </c>
      <c r="O13" s="94">
        <v>10</v>
      </c>
      <c r="P13" s="141">
        <v>9</v>
      </c>
    </row>
    <row r="14" spans="1:16" ht="13.5" customHeight="1">
      <c r="A14" s="15">
        <v>4</v>
      </c>
      <c r="B14" s="243" t="s">
        <v>118</v>
      </c>
      <c r="C14" s="244" t="s">
        <v>83</v>
      </c>
      <c r="D14" s="8" t="s">
        <v>0</v>
      </c>
      <c r="E14" s="2">
        <v>3</v>
      </c>
      <c r="F14" s="14" t="s">
        <v>1</v>
      </c>
      <c r="G14" s="2">
        <v>0</v>
      </c>
      <c r="H14" s="5">
        <v>5</v>
      </c>
      <c r="I14" s="15">
        <v>1</v>
      </c>
      <c r="J14" s="14" t="s">
        <v>115</v>
      </c>
      <c r="K14" s="2">
        <v>570</v>
      </c>
      <c r="L14" s="8">
        <v>5</v>
      </c>
      <c r="M14" s="12">
        <f t="shared" si="0"/>
        <v>570</v>
      </c>
      <c r="N14" s="5">
        <f t="shared" si="1"/>
        <v>10</v>
      </c>
      <c r="O14" s="94">
        <v>18</v>
      </c>
      <c r="P14" s="141">
        <v>16</v>
      </c>
    </row>
    <row r="15" spans="1:16" ht="13.5" customHeight="1">
      <c r="A15" s="15">
        <v>7</v>
      </c>
      <c r="B15" s="243" t="s">
        <v>86</v>
      </c>
      <c r="C15" s="244" t="s">
        <v>20</v>
      </c>
      <c r="D15" s="8" t="s">
        <v>0</v>
      </c>
      <c r="E15" s="2">
        <v>4</v>
      </c>
      <c r="F15" s="14" t="s">
        <v>116</v>
      </c>
      <c r="G15" s="2">
        <v>3275</v>
      </c>
      <c r="H15" s="5">
        <v>1</v>
      </c>
      <c r="I15" s="15">
        <v>2</v>
      </c>
      <c r="J15" s="14" t="s">
        <v>115</v>
      </c>
      <c r="K15" s="2">
        <v>2255</v>
      </c>
      <c r="L15" s="8">
        <v>2</v>
      </c>
      <c r="M15" s="12">
        <f t="shared" si="0"/>
        <v>5530</v>
      </c>
      <c r="N15" s="5">
        <f t="shared" si="1"/>
        <v>3</v>
      </c>
      <c r="O15" s="94">
        <v>3</v>
      </c>
      <c r="P15" s="141">
        <v>3</v>
      </c>
    </row>
    <row r="16" spans="1:16" ht="13.5" customHeight="1">
      <c r="A16" s="15">
        <v>8</v>
      </c>
      <c r="B16" s="243" t="s">
        <v>91</v>
      </c>
      <c r="C16" s="244" t="s">
        <v>20</v>
      </c>
      <c r="D16" s="8" t="s">
        <v>0</v>
      </c>
      <c r="E16" s="2">
        <v>4</v>
      </c>
      <c r="F16" s="14" t="s">
        <v>115</v>
      </c>
      <c r="G16" s="2">
        <v>1560</v>
      </c>
      <c r="H16" s="5">
        <v>2</v>
      </c>
      <c r="I16" s="15">
        <v>2</v>
      </c>
      <c r="J16" s="14" t="s">
        <v>116</v>
      </c>
      <c r="K16" s="2">
        <v>3050</v>
      </c>
      <c r="L16" s="8">
        <v>2</v>
      </c>
      <c r="M16" s="12">
        <f t="shared" si="0"/>
        <v>4610</v>
      </c>
      <c r="N16" s="5">
        <f t="shared" si="1"/>
        <v>4</v>
      </c>
      <c r="O16" s="94">
        <v>5</v>
      </c>
      <c r="P16" s="141">
        <v>5</v>
      </c>
    </row>
    <row r="17" spans="1:16" ht="13.5" customHeight="1">
      <c r="A17" s="15">
        <v>9</v>
      </c>
      <c r="B17" s="243" t="s">
        <v>97</v>
      </c>
      <c r="C17" s="244" t="s">
        <v>20</v>
      </c>
      <c r="D17" s="8" t="s">
        <v>0</v>
      </c>
      <c r="E17" s="2">
        <v>4</v>
      </c>
      <c r="F17" s="14" t="s">
        <v>117</v>
      </c>
      <c r="G17" s="2">
        <v>4845</v>
      </c>
      <c r="H17" s="5">
        <v>1</v>
      </c>
      <c r="I17" s="15">
        <v>2</v>
      </c>
      <c r="J17" s="14" t="s">
        <v>117</v>
      </c>
      <c r="K17" s="2">
        <v>1085</v>
      </c>
      <c r="L17" s="8">
        <v>1</v>
      </c>
      <c r="M17" s="12">
        <f t="shared" si="0"/>
        <v>5930</v>
      </c>
      <c r="N17" s="5">
        <f t="shared" si="1"/>
        <v>2</v>
      </c>
      <c r="O17" s="94">
        <v>2</v>
      </c>
      <c r="P17" s="141">
        <v>2</v>
      </c>
    </row>
    <row r="18" spans="1:16" ht="13.5" customHeight="1">
      <c r="A18" s="15">
        <v>10</v>
      </c>
      <c r="B18" s="243" t="s">
        <v>113</v>
      </c>
      <c r="C18" s="244" t="s">
        <v>20</v>
      </c>
      <c r="D18" s="8" t="s">
        <v>0</v>
      </c>
      <c r="E18" s="2">
        <v>4</v>
      </c>
      <c r="F18" s="14" t="s">
        <v>1</v>
      </c>
      <c r="G18" s="2">
        <v>3055</v>
      </c>
      <c r="H18" s="5">
        <v>1</v>
      </c>
      <c r="I18" s="15">
        <v>2</v>
      </c>
      <c r="J18" s="14" t="s">
        <v>1</v>
      </c>
      <c r="K18" s="2">
        <v>2900</v>
      </c>
      <c r="L18" s="8">
        <v>1</v>
      </c>
      <c r="M18" s="12">
        <f t="shared" si="0"/>
        <v>5955</v>
      </c>
      <c r="N18" s="5">
        <f t="shared" si="1"/>
        <v>2</v>
      </c>
      <c r="O18" s="94">
        <v>1</v>
      </c>
      <c r="P18" s="141">
        <v>1</v>
      </c>
    </row>
    <row r="19" spans="1:16" ht="13.5" customHeight="1">
      <c r="A19" s="15">
        <v>13</v>
      </c>
      <c r="B19" s="243" t="s">
        <v>108</v>
      </c>
      <c r="C19" s="244" t="s">
        <v>21</v>
      </c>
      <c r="D19" s="8" t="s">
        <v>0</v>
      </c>
      <c r="E19" s="2">
        <v>2</v>
      </c>
      <c r="F19" s="14" t="s">
        <v>115</v>
      </c>
      <c r="G19" s="2">
        <v>1415</v>
      </c>
      <c r="H19" s="5">
        <v>3</v>
      </c>
      <c r="I19" s="15">
        <v>4</v>
      </c>
      <c r="J19" s="14" t="s">
        <v>1</v>
      </c>
      <c r="K19" s="2">
        <v>2085</v>
      </c>
      <c r="L19" s="8">
        <v>2</v>
      </c>
      <c r="M19" s="12">
        <f t="shared" si="0"/>
        <v>3500</v>
      </c>
      <c r="N19" s="5">
        <f t="shared" si="1"/>
        <v>5</v>
      </c>
      <c r="O19" s="94">
        <v>7</v>
      </c>
      <c r="P19" s="141">
        <v>7</v>
      </c>
    </row>
    <row r="20" spans="1:16" ht="13.5" customHeight="1">
      <c r="A20" s="15">
        <v>14</v>
      </c>
      <c r="B20" s="243" t="s">
        <v>107</v>
      </c>
      <c r="C20" s="244" t="s">
        <v>21</v>
      </c>
      <c r="D20" s="8" t="s">
        <v>0</v>
      </c>
      <c r="E20" s="2">
        <v>2</v>
      </c>
      <c r="F20" s="14" t="s">
        <v>117</v>
      </c>
      <c r="G20" s="2">
        <v>1715</v>
      </c>
      <c r="H20" s="5">
        <v>3</v>
      </c>
      <c r="I20" s="15">
        <v>4</v>
      </c>
      <c r="J20" s="14" t="s">
        <v>116</v>
      </c>
      <c r="K20" s="2">
        <v>1550</v>
      </c>
      <c r="L20" s="8">
        <v>3</v>
      </c>
      <c r="M20" s="12">
        <f t="shared" si="0"/>
        <v>3265</v>
      </c>
      <c r="N20" s="5">
        <f t="shared" si="1"/>
        <v>6</v>
      </c>
      <c r="O20" s="94">
        <v>12</v>
      </c>
      <c r="P20" s="141">
        <v>11</v>
      </c>
    </row>
    <row r="21" spans="1:16" ht="13.5" customHeight="1">
      <c r="A21" s="15">
        <v>15</v>
      </c>
      <c r="B21" s="243" t="s">
        <v>109</v>
      </c>
      <c r="C21" s="244" t="s">
        <v>21</v>
      </c>
      <c r="D21" s="8" t="s">
        <v>0</v>
      </c>
      <c r="E21" s="2">
        <v>2</v>
      </c>
      <c r="F21" s="14" t="s">
        <v>116</v>
      </c>
      <c r="G21" s="2">
        <v>1525</v>
      </c>
      <c r="H21" s="5">
        <v>2</v>
      </c>
      <c r="I21" s="15">
        <v>4</v>
      </c>
      <c r="J21" s="14" t="s">
        <v>117</v>
      </c>
      <c r="K21" s="2">
        <v>895</v>
      </c>
      <c r="L21" s="8">
        <v>2</v>
      </c>
      <c r="M21" s="12">
        <f t="shared" si="0"/>
        <v>2420</v>
      </c>
      <c r="N21" s="5">
        <f t="shared" si="1"/>
        <v>4</v>
      </c>
      <c r="O21" s="94">
        <v>6</v>
      </c>
      <c r="P21" s="141">
        <v>6</v>
      </c>
    </row>
    <row r="22" spans="1:16" ht="13.5" customHeight="1">
      <c r="A22" s="15">
        <v>16</v>
      </c>
      <c r="B22" s="243" t="s">
        <v>88</v>
      </c>
      <c r="C22" s="244" t="s">
        <v>21</v>
      </c>
      <c r="D22" s="8" t="s">
        <v>0</v>
      </c>
      <c r="E22" s="2">
        <v>2</v>
      </c>
      <c r="F22" s="14" t="s">
        <v>1</v>
      </c>
      <c r="G22" s="2">
        <v>1250</v>
      </c>
      <c r="H22" s="5">
        <v>2</v>
      </c>
      <c r="I22" s="15">
        <v>4</v>
      </c>
      <c r="J22" s="14" t="s">
        <v>115</v>
      </c>
      <c r="K22" s="2">
        <v>905</v>
      </c>
      <c r="L22" s="8">
        <v>3</v>
      </c>
      <c r="M22" s="12">
        <f t="shared" si="0"/>
        <v>2155</v>
      </c>
      <c r="N22" s="5">
        <f t="shared" si="1"/>
        <v>5</v>
      </c>
      <c r="O22" s="94">
        <v>11</v>
      </c>
      <c r="P22" s="141">
        <v>10</v>
      </c>
    </row>
    <row r="23" spans="1:16" ht="13.5" customHeight="1">
      <c r="A23" s="15">
        <v>19</v>
      </c>
      <c r="B23" s="243" t="s">
        <v>102</v>
      </c>
      <c r="C23" s="244" t="s">
        <v>84</v>
      </c>
      <c r="D23" s="8" t="s">
        <v>0</v>
      </c>
      <c r="E23" s="2">
        <v>1</v>
      </c>
      <c r="F23" s="14" t="s">
        <v>117</v>
      </c>
      <c r="G23" s="2">
        <v>1625</v>
      </c>
      <c r="H23" s="5">
        <v>4</v>
      </c>
      <c r="I23" s="15">
        <v>3</v>
      </c>
      <c r="J23" s="14" t="s">
        <v>117</v>
      </c>
      <c r="K23" s="2">
        <v>670</v>
      </c>
      <c r="L23" s="8">
        <v>3</v>
      </c>
      <c r="M23" s="12">
        <f t="shared" si="0"/>
        <v>2295</v>
      </c>
      <c r="N23" s="5">
        <f t="shared" si="1"/>
        <v>7</v>
      </c>
      <c r="O23" s="94">
        <v>13</v>
      </c>
      <c r="P23" s="141">
        <v>12</v>
      </c>
    </row>
    <row r="24" spans="1:16" ht="13.5" customHeight="1">
      <c r="A24" s="15">
        <v>20</v>
      </c>
      <c r="B24" s="243" t="s">
        <v>119</v>
      </c>
      <c r="C24" s="244" t="s">
        <v>84</v>
      </c>
      <c r="D24" s="8" t="s">
        <v>0</v>
      </c>
      <c r="E24" s="2">
        <v>1</v>
      </c>
      <c r="F24" s="14" t="s">
        <v>115</v>
      </c>
      <c r="G24" s="2">
        <v>570</v>
      </c>
      <c r="H24" s="5">
        <v>5</v>
      </c>
      <c r="I24" s="15">
        <v>3</v>
      </c>
      <c r="J24" s="14" t="s">
        <v>115</v>
      </c>
      <c r="K24" s="2">
        <v>620</v>
      </c>
      <c r="L24" s="8">
        <v>4</v>
      </c>
      <c r="M24" s="12">
        <f t="shared" si="0"/>
        <v>1190</v>
      </c>
      <c r="N24" s="5">
        <f t="shared" si="1"/>
        <v>9</v>
      </c>
      <c r="O24" s="94">
        <v>16</v>
      </c>
      <c r="P24" s="141">
        <v>14</v>
      </c>
    </row>
    <row r="25" spans="1:16" ht="13.5" customHeight="1">
      <c r="A25" s="15">
        <v>21</v>
      </c>
      <c r="B25" s="243" t="s">
        <v>103</v>
      </c>
      <c r="C25" s="244" t="s">
        <v>84</v>
      </c>
      <c r="D25" s="8" t="s">
        <v>0</v>
      </c>
      <c r="E25" s="2">
        <v>1</v>
      </c>
      <c r="F25" s="14" t="s">
        <v>116</v>
      </c>
      <c r="G25" s="2">
        <v>300</v>
      </c>
      <c r="H25" s="5">
        <v>4</v>
      </c>
      <c r="I25" s="15">
        <v>3</v>
      </c>
      <c r="J25" s="14" t="s">
        <v>1</v>
      </c>
      <c r="K25" s="2">
        <v>0</v>
      </c>
      <c r="L25" s="8">
        <v>5</v>
      </c>
      <c r="M25" s="12">
        <f t="shared" si="0"/>
        <v>300</v>
      </c>
      <c r="N25" s="5">
        <f t="shared" si="1"/>
        <v>9</v>
      </c>
      <c r="O25" s="94">
        <v>17</v>
      </c>
      <c r="P25" s="141">
        <v>15</v>
      </c>
    </row>
    <row r="26" spans="1:16" ht="13.5" customHeight="1" thickBot="1">
      <c r="A26" s="15">
        <v>22</v>
      </c>
      <c r="B26" s="243" t="s">
        <v>104</v>
      </c>
      <c r="C26" s="244" t="s">
        <v>84</v>
      </c>
      <c r="D26" s="8" t="s">
        <v>0</v>
      </c>
      <c r="E26" s="2">
        <v>1</v>
      </c>
      <c r="F26" s="14" t="s">
        <v>1</v>
      </c>
      <c r="G26" s="2">
        <v>1045</v>
      </c>
      <c r="H26" s="5">
        <v>3</v>
      </c>
      <c r="I26" s="15">
        <v>3</v>
      </c>
      <c r="J26" s="14" t="s">
        <v>116</v>
      </c>
      <c r="K26" s="2">
        <v>6050</v>
      </c>
      <c r="L26" s="8">
        <v>1</v>
      </c>
      <c r="M26" s="12">
        <f t="shared" si="0"/>
        <v>7095</v>
      </c>
      <c r="N26" s="5">
        <f t="shared" si="1"/>
        <v>4</v>
      </c>
      <c r="O26" s="94">
        <v>4</v>
      </c>
      <c r="P26" s="141">
        <v>4</v>
      </c>
    </row>
    <row r="27" spans="1:16" ht="13.5" customHeight="1">
      <c r="A27" s="226">
        <v>25</v>
      </c>
      <c r="B27" s="247" t="s">
        <v>93</v>
      </c>
      <c r="C27" s="248" t="s">
        <v>100</v>
      </c>
      <c r="D27" s="7" t="s">
        <v>0</v>
      </c>
      <c r="E27" s="1">
        <v>5</v>
      </c>
      <c r="F27" s="238" t="s">
        <v>1</v>
      </c>
      <c r="G27" s="1">
        <v>995</v>
      </c>
      <c r="H27" s="4">
        <v>4</v>
      </c>
      <c r="I27" s="226">
        <v>5</v>
      </c>
      <c r="J27" s="1" t="s">
        <v>1</v>
      </c>
      <c r="K27" s="1">
        <v>190</v>
      </c>
      <c r="L27" s="7">
        <v>4</v>
      </c>
      <c r="M27" s="239">
        <f t="shared" si="0"/>
        <v>1185</v>
      </c>
      <c r="N27" s="4">
        <f t="shared" si="1"/>
        <v>8</v>
      </c>
      <c r="O27" s="146">
        <v>15</v>
      </c>
      <c r="P27" s="228" t="s">
        <v>80</v>
      </c>
    </row>
    <row r="28" spans="1:16" ht="13.5" customHeight="1" thickBot="1">
      <c r="A28" s="17">
        <v>26</v>
      </c>
      <c r="B28" s="245" t="s">
        <v>114</v>
      </c>
      <c r="C28" s="246" t="s">
        <v>20</v>
      </c>
      <c r="D28" s="9" t="s">
        <v>0</v>
      </c>
      <c r="E28" s="3">
        <v>5</v>
      </c>
      <c r="F28" s="16" t="s">
        <v>115</v>
      </c>
      <c r="G28" s="3">
        <v>1125</v>
      </c>
      <c r="H28" s="6">
        <v>4</v>
      </c>
      <c r="I28" s="17">
        <v>5</v>
      </c>
      <c r="J28" s="16" t="s">
        <v>115</v>
      </c>
      <c r="K28" s="3">
        <v>2340</v>
      </c>
      <c r="L28" s="9">
        <v>1</v>
      </c>
      <c r="M28" s="13">
        <f>G28+K28</f>
        <v>3465</v>
      </c>
      <c r="N28" s="6">
        <f>H28+L28</f>
        <v>5</v>
      </c>
      <c r="O28" s="95">
        <v>8</v>
      </c>
      <c r="P28" s="142" t="s">
        <v>80</v>
      </c>
    </row>
    <row r="29" spans="1:16" ht="13.5" customHeight="1">
      <c r="A29" s="409"/>
      <c r="B29" s="410"/>
      <c r="C29" s="411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12"/>
      <c r="P29" s="425"/>
    </row>
    <row r="30" ht="16.5" customHeight="1">
      <c r="B30" s="79" t="s">
        <v>43</v>
      </c>
    </row>
    <row r="31" ht="6" customHeight="1" thickBot="1">
      <c r="B31" s="79"/>
    </row>
    <row r="32" spans="1:16" ht="15" customHeight="1">
      <c r="A32" s="497" t="s">
        <v>7</v>
      </c>
      <c r="B32" s="499" t="s">
        <v>4</v>
      </c>
      <c r="C32" s="501" t="s">
        <v>3</v>
      </c>
      <c r="D32" s="499" t="s">
        <v>5</v>
      </c>
      <c r="E32" s="503" t="s">
        <v>6</v>
      </c>
      <c r="F32" s="504"/>
      <c r="G32" s="504"/>
      <c r="H32" s="509"/>
      <c r="I32" s="503" t="s">
        <v>12</v>
      </c>
      <c r="J32" s="504"/>
      <c r="K32" s="504"/>
      <c r="L32" s="505"/>
      <c r="M32" s="506" t="s">
        <v>13</v>
      </c>
      <c r="N32" s="507"/>
      <c r="O32" s="508"/>
      <c r="P32" s="510" t="s">
        <v>128</v>
      </c>
    </row>
    <row r="33" spans="1:16" ht="44.25" customHeight="1" thickBot="1">
      <c r="A33" s="498"/>
      <c r="B33" s="500"/>
      <c r="C33" s="502"/>
      <c r="D33" s="500"/>
      <c r="E33" s="269" t="s">
        <v>8</v>
      </c>
      <c r="F33" s="270" t="s">
        <v>9</v>
      </c>
      <c r="G33" s="271" t="s">
        <v>10</v>
      </c>
      <c r="H33" s="272" t="s">
        <v>11</v>
      </c>
      <c r="I33" s="269" t="s">
        <v>8</v>
      </c>
      <c r="J33" s="270" t="s">
        <v>9</v>
      </c>
      <c r="K33" s="271" t="s">
        <v>10</v>
      </c>
      <c r="L33" s="273" t="s">
        <v>11</v>
      </c>
      <c r="M33" s="274" t="s">
        <v>15</v>
      </c>
      <c r="N33" s="275" t="s">
        <v>16</v>
      </c>
      <c r="O33" s="276" t="s">
        <v>19</v>
      </c>
      <c r="P33" s="511"/>
    </row>
    <row r="34" spans="1:16" ht="14.25" customHeight="1" thickTop="1">
      <c r="A34" s="277">
        <v>5</v>
      </c>
      <c r="B34" s="302" t="s">
        <v>77</v>
      </c>
      <c r="C34" s="303" t="s">
        <v>83</v>
      </c>
      <c r="D34" s="304" t="s">
        <v>2</v>
      </c>
      <c r="E34" s="305">
        <v>3</v>
      </c>
      <c r="F34" s="306" t="s">
        <v>69</v>
      </c>
      <c r="G34" s="305">
        <v>2135</v>
      </c>
      <c r="H34" s="307">
        <v>2</v>
      </c>
      <c r="I34" s="277">
        <v>1</v>
      </c>
      <c r="J34" s="305" t="s">
        <v>70</v>
      </c>
      <c r="K34" s="305">
        <v>1595</v>
      </c>
      <c r="L34" s="304">
        <v>2</v>
      </c>
      <c r="M34" s="308">
        <f aca="true" t="shared" si="2" ref="M34:N36">G34+K34</f>
        <v>3730</v>
      </c>
      <c r="N34" s="307">
        <f t="shared" si="2"/>
        <v>4</v>
      </c>
      <c r="O34" s="309">
        <v>1</v>
      </c>
      <c r="P34" s="426">
        <v>1</v>
      </c>
    </row>
    <row r="35" spans="1:16" ht="13.5" customHeight="1">
      <c r="A35" s="278">
        <v>11</v>
      </c>
      <c r="B35" s="310" t="s">
        <v>96</v>
      </c>
      <c r="C35" s="311" t="s">
        <v>20</v>
      </c>
      <c r="D35" s="312" t="s">
        <v>2</v>
      </c>
      <c r="E35" s="313">
        <v>4</v>
      </c>
      <c r="F35" s="314" t="s">
        <v>69</v>
      </c>
      <c r="G35" s="313">
        <v>2455</v>
      </c>
      <c r="H35" s="315">
        <v>1</v>
      </c>
      <c r="I35" s="278">
        <v>2</v>
      </c>
      <c r="J35" s="313" t="s">
        <v>70</v>
      </c>
      <c r="K35" s="313">
        <v>535</v>
      </c>
      <c r="L35" s="312">
        <v>3</v>
      </c>
      <c r="M35" s="316">
        <f t="shared" si="2"/>
        <v>2990</v>
      </c>
      <c r="N35" s="315">
        <f t="shared" si="2"/>
        <v>4</v>
      </c>
      <c r="O35" s="317">
        <v>3</v>
      </c>
      <c r="P35" s="427">
        <v>3</v>
      </c>
    </row>
    <row r="36" spans="1:16" ht="13.5" customHeight="1">
      <c r="A36" s="278">
        <v>17</v>
      </c>
      <c r="B36" s="318" t="s">
        <v>101</v>
      </c>
      <c r="C36" s="311" t="s">
        <v>21</v>
      </c>
      <c r="D36" s="312" t="s">
        <v>2</v>
      </c>
      <c r="E36" s="313">
        <v>2</v>
      </c>
      <c r="F36" s="314" t="s">
        <v>69</v>
      </c>
      <c r="G36" s="313">
        <v>1065</v>
      </c>
      <c r="H36" s="315">
        <v>4</v>
      </c>
      <c r="I36" s="278">
        <v>4</v>
      </c>
      <c r="J36" s="313" t="s">
        <v>70</v>
      </c>
      <c r="K36" s="313">
        <v>510</v>
      </c>
      <c r="L36" s="312">
        <v>4</v>
      </c>
      <c r="M36" s="316">
        <f t="shared" si="2"/>
        <v>1575</v>
      </c>
      <c r="N36" s="315">
        <f t="shared" si="2"/>
        <v>8</v>
      </c>
      <c r="O36" s="317">
        <v>4</v>
      </c>
      <c r="P36" s="427">
        <v>4</v>
      </c>
    </row>
    <row r="37" spans="1:16" ht="13.5" customHeight="1" thickBot="1">
      <c r="A37" s="280">
        <v>23</v>
      </c>
      <c r="B37" s="351" t="s">
        <v>94</v>
      </c>
      <c r="C37" s="319" t="s">
        <v>84</v>
      </c>
      <c r="D37" s="320" t="s">
        <v>2</v>
      </c>
      <c r="E37" s="321">
        <v>1</v>
      </c>
      <c r="F37" s="322" t="s">
        <v>69</v>
      </c>
      <c r="G37" s="321">
        <v>1560</v>
      </c>
      <c r="H37" s="323">
        <v>3</v>
      </c>
      <c r="I37" s="324">
        <v>3</v>
      </c>
      <c r="J37" s="321" t="s">
        <v>70</v>
      </c>
      <c r="K37" s="321">
        <v>2035</v>
      </c>
      <c r="L37" s="320">
        <v>1</v>
      </c>
      <c r="M37" s="325">
        <f>G37+K37</f>
        <v>3595</v>
      </c>
      <c r="N37" s="323">
        <f>H37+L37</f>
        <v>4</v>
      </c>
      <c r="O37" s="326">
        <v>2</v>
      </c>
      <c r="P37" s="428">
        <v>2</v>
      </c>
    </row>
    <row r="38" spans="1:16" ht="13.5" customHeight="1">
      <c r="A38" s="413"/>
      <c r="B38" s="414"/>
      <c r="C38" s="415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6"/>
      <c r="P38" s="429"/>
    </row>
    <row r="39" ht="16.5" customHeight="1">
      <c r="B39" s="79" t="s">
        <v>66</v>
      </c>
    </row>
    <row r="40" ht="6" customHeight="1" thickBot="1">
      <c r="B40" s="79"/>
    </row>
    <row r="41" spans="1:16" ht="15" customHeight="1">
      <c r="A41" s="514" t="s">
        <v>7</v>
      </c>
      <c r="B41" s="516" t="s">
        <v>4</v>
      </c>
      <c r="C41" s="518" t="s">
        <v>3</v>
      </c>
      <c r="D41" s="516" t="s">
        <v>5</v>
      </c>
      <c r="E41" s="503" t="s">
        <v>6</v>
      </c>
      <c r="F41" s="504"/>
      <c r="G41" s="504"/>
      <c r="H41" s="509"/>
      <c r="I41" s="503" t="s">
        <v>12</v>
      </c>
      <c r="J41" s="504"/>
      <c r="K41" s="504"/>
      <c r="L41" s="505"/>
      <c r="M41" s="506" t="s">
        <v>13</v>
      </c>
      <c r="N41" s="507"/>
      <c r="O41" s="508"/>
      <c r="P41" s="512" t="s">
        <v>128</v>
      </c>
    </row>
    <row r="42" spans="1:16" ht="44.25" customHeight="1" thickBot="1">
      <c r="A42" s="515"/>
      <c r="B42" s="517"/>
      <c r="C42" s="519"/>
      <c r="D42" s="517"/>
      <c r="E42" s="269" t="s">
        <v>8</v>
      </c>
      <c r="F42" s="270" t="s">
        <v>9</v>
      </c>
      <c r="G42" s="270" t="s">
        <v>10</v>
      </c>
      <c r="H42" s="282" t="s">
        <v>11</v>
      </c>
      <c r="I42" s="269" t="s">
        <v>8</v>
      </c>
      <c r="J42" s="270" t="s">
        <v>9</v>
      </c>
      <c r="K42" s="270" t="s">
        <v>10</v>
      </c>
      <c r="L42" s="273" t="s">
        <v>11</v>
      </c>
      <c r="M42" s="283" t="s">
        <v>15</v>
      </c>
      <c r="N42" s="275" t="s">
        <v>16</v>
      </c>
      <c r="O42" s="273" t="s">
        <v>19</v>
      </c>
      <c r="P42" s="513"/>
    </row>
    <row r="43" spans="1:16" ht="14.25" customHeight="1" thickTop="1">
      <c r="A43" s="281">
        <v>6</v>
      </c>
      <c r="B43" s="241" t="s">
        <v>76</v>
      </c>
      <c r="C43" s="303" t="s">
        <v>83</v>
      </c>
      <c r="D43" s="304" t="s">
        <v>1</v>
      </c>
      <c r="E43" s="305">
        <v>3</v>
      </c>
      <c r="F43" s="306" t="s">
        <v>70</v>
      </c>
      <c r="G43" s="305">
        <v>715</v>
      </c>
      <c r="H43" s="307">
        <v>3</v>
      </c>
      <c r="I43" s="277">
        <v>1</v>
      </c>
      <c r="J43" s="305" t="s">
        <v>69</v>
      </c>
      <c r="K43" s="305">
        <v>1455</v>
      </c>
      <c r="L43" s="304">
        <v>3</v>
      </c>
      <c r="M43" s="308">
        <f aca="true" t="shared" si="3" ref="M43:N45">G43+K43</f>
        <v>2170</v>
      </c>
      <c r="N43" s="307">
        <f t="shared" si="3"/>
        <v>6</v>
      </c>
      <c r="O43" s="309">
        <v>3</v>
      </c>
      <c r="P43" s="426">
        <v>3</v>
      </c>
    </row>
    <row r="44" spans="1:16" ht="13.5" customHeight="1">
      <c r="A44" s="279">
        <v>12</v>
      </c>
      <c r="B44" s="243" t="s">
        <v>87</v>
      </c>
      <c r="C44" s="311" t="s">
        <v>20</v>
      </c>
      <c r="D44" s="312" t="s">
        <v>1</v>
      </c>
      <c r="E44" s="313">
        <v>4</v>
      </c>
      <c r="F44" s="314" t="s">
        <v>70</v>
      </c>
      <c r="G44" s="313">
        <v>5375</v>
      </c>
      <c r="H44" s="315">
        <v>2</v>
      </c>
      <c r="I44" s="278">
        <v>2</v>
      </c>
      <c r="J44" s="313" t="s">
        <v>69</v>
      </c>
      <c r="K44" s="313">
        <v>5790</v>
      </c>
      <c r="L44" s="312">
        <v>2</v>
      </c>
      <c r="M44" s="316">
        <f>G44+K44</f>
        <v>11165</v>
      </c>
      <c r="N44" s="315">
        <f>H44+L44</f>
        <v>4</v>
      </c>
      <c r="O44" s="317">
        <v>2</v>
      </c>
      <c r="P44" s="427">
        <v>2</v>
      </c>
    </row>
    <row r="45" spans="1:16" ht="13.5" customHeight="1">
      <c r="A45" s="279">
        <v>18</v>
      </c>
      <c r="B45" s="318" t="s">
        <v>106</v>
      </c>
      <c r="C45" s="311" t="s">
        <v>21</v>
      </c>
      <c r="D45" s="312" t="s">
        <v>1</v>
      </c>
      <c r="E45" s="313">
        <v>2</v>
      </c>
      <c r="F45" s="314" t="s">
        <v>70</v>
      </c>
      <c r="G45" s="313">
        <v>6180</v>
      </c>
      <c r="H45" s="315">
        <v>1</v>
      </c>
      <c r="I45" s="278">
        <v>4</v>
      </c>
      <c r="J45" s="313" t="s">
        <v>69</v>
      </c>
      <c r="K45" s="313">
        <v>6275</v>
      </c>
      <c r="L45" s="312">
        <v>1</v>
      </c>
      <c r="M45" s="316">
        <f t="shared" si="3"/>
        <v>12455</v>
      </c>
      <c r="N45" s="315">
        <f t="shared" si="3"/>
        <v>2</v>
      </c>
      <c r="O45" s="317">
        <v>1</v>
      </c>
      <c r="P45" s="427">
        <v>1</v>
      </c>
    </row>
    <row r="46" spans="1:16" ht="13.5" customHeight="1" thickBot="1">
      <c r="A46" s="280">
        <v>24</v>
      </c>
      <c r="B46" s="351" t="s">
        <v>95</v>
      </c>
      <c r="C46" s="319" t="s">
        <v>84</v>
      </c>
      <c r="D46" s="320" t="s">
        <v>1</v>
      </c>
      <c r="E46" s="321">
        <v>1</v>
      </c>
      <c r="F46" s="322" t="s">
        <v>70</v>
      </c>
      <c r="G46" s="321">
        <v>210</v>
      </c>
      <c r="H46" s="323">
        <v>4</v>
      </c>
      <c r="I46" s="324">
        <v>3</v>
      </c>
      <c r="J46" s="321" t="s">
        <v>69</v>
      </c>
      <c r="K46" s="321">
        <v>1090</v>
      </c>
      <c r="L46" s="320">
        <v>4</v>
      </c>
      <c r="M46" s="325">
        <f>G46+K46</f>
        <v>1300</v>
      </c>
      <c r="N46" s="323">
        <f>H46+L46</f>
        <v>8</v>
      </c>
      <c r="O46" s="326">
        <v>4</v>
      </c>
      <c r="P46" s="428">
        <v>4</v>
      </c>
    </row>
    <row r="51" spans="1:9" ht="12.75">
      <c r="A51" s="11" t="s">
        <v>121</v>
      </c>
      <c r="I51" s="11" t="s">
        <v>120</v>
      </c>
    </row>
  </sheetData>
  <sheetProtection/>
  <mergeCells count="26">
    <mergeCell ref="P9:P10"/>
    <mergeCell ref="P32:P33"/>
    <mergeCell ref="P41:P42"/>
    <mergeCell ref="A41:A42"/>
    <mergeCell ref="B41:B42"/>
    <mergeCell ref="D41:D42"/>
    <mergeCell ref="C41:C42"/>
    <mergeCell ref="C9:C10"/>
    <mergeCell ref="E41:H41"/>
    <mergeCell ref="C32:C33"/>
    <mergeCell ref="I41:L41"/>
    <mergeCell ref="M41:O41"/>
    <mergeCell ref="M32:O32"/>
    <mergeCell ref="I9:L9"/>
    <mergeCell ref="M9:O9"/>
    <mergeCell ref="E32:H32"/>
    <mergeCell ref="I32:L32"/>
    <mergeCell ref="E9:H9"/>
    <mergeCell ref="B3:N3"/>
    <mergeCell ref="A32:A33"/>
    <mergeCell ref="B32:B33"/>
    <mergeCell ref="D32:D33"/>
    <mergeCell ref="A9:A10"/>
    <mergeCell ref="B9:B10"/>
    <mergeCell ref="D9:D10"/>
    <mergeCell ref="B5:N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0">
      <selection activeCell="K22" sqref="K22"/>
    </sheetView>
  </sheetViews>
  <sheetFormatPr defaultColWidth="9.00390625" defaultRowHeight="12.75"/>
  <cols>
    <col min="1" max="1" width="4.75390625" style="0" customWidth="1"/>
    <col min="2" max="2" width="3.75390625" style="0" customWidth="1"/>
    <col min="3" max="3" width="20.75390625" style="0" customWidth="1"/>
    <col min="4" max="6" width="3.75390625" style="0" customWidth="1"/>
    <col min="7" max="7" width="6.25390625" style="0" customWidth="1"/>
    <col min="8" max="10" width="3.75390625" style="0" customWidth="1"/>
    <col min="11" max="11" width="6.25390625" style="0" customWidth="1"/>
    <col min="12" max="12" width="3.75390625" style="0" customWidth="1"/>
    <col min="13" max="13" width="7.75390625" style="0" customWidth="1"/>
    <col min="14" max="15" width="3.75390625" style="0" customWidth="1"/>
    <col min="16" max="16" width="5.75390625" style="0" customWidth="1"/>
    <col min="17" max="17" width="3.75390625" style="0" customWidth="1"/>
    <col min="18" max="18" width="4.75390625" style="0" customWidth="1"/>
  </cols>
  <sheetData>
    <row r="1" spans="1:18" ht="15" customHeight="1">
      <c r="A1" s="77" t="s">
        <v>111</v>
      </c>
      <c r="R1" s="105" t="s">
        <v>105</v>
      </c>
    </row>
    <row r="2" ht="30" customHeight="1"/>
    <row r="3" spans="3:15" ht="18">
      <c r="C3" s="431" t="s">
        <v>18</v>
      </c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</row>
    <row r="4" ht="24" customHeight="1">
      <c r="D4" s="10"/>
    </row>
    <row r="5" ht="14.25" customHeight="1">
      <c r="D5" s="10"/>
    </row>
    <row r="6" spans="2:16" ht="18.75">
      <c r="B6" s="441" t="s">
        <v>60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</row>
    <row r="7" ht="21" customHeight="1" thickBot="1"/>
    <row r="8" spans="1:18" ht="18" customHeight="1">
      <c r="A8" s="520" t="s">
        <v>3</v>
      </c>
      <c r="B8" s="522" t="s">
        <v>7</v>
      </c>
      <c r="C8" s="522" t="s">
        <v>4</v>
      </c>
      <c r="D8" s="536" t="s">
        <v>5</v>
      </c>
      <c r="E8" s="527" t="s">
        <v>6</v>
      </c>
      <c r="F8" s="528"/>
      <c r="G8" s="528"/>
      <c r="H8" s="529"/>
      <c r="I8" s="527" t="s">
        <v>12</v>
      </c>
      <c r="J8" s="528"/>
      <c r="K8" s="528"/>
      <c r="L8" s="529"/>
      <c r="M8" s="541" t="s">
        <v>13</v>
      </c>
      <c r="N8" s="542"/>
      <c r="O8" s="543"/>
      <c r="P8" s="544" t="s">
        <v>14</v>
      </c>
      <c r="Q8" s="545"/>
      <c r="R8" s="546"/>
    </row>
    <row r="9" spans="1:18" ht="51" customHeight="1" thickBot="1">
      <c r="A9" s="521"/>
      <c r="B9" s="523"/>
      <c r="C9" s="523"/>
      <c r="D9" s="537"/>
      <c r="E9" s="236" t="s">
        <v>8</v>
      </c>
      <c r="F9" s="133" t="s">
        <v>9</v>
      </c>
      <c r="G9" s="133" t="s">
        <v>10</v>
      </c>
      <c r="H9" s="133" t="s">
        <v>11</v>
      </c>
      <c r="I9" s="236" t="s">
        <v>8</v>
      </c>
      <c r="J9" s="133" t="s">
        <v>9</v>
      </c>
      <c r="K9" s="133" t="s">
        <v>10</v>
      </c>
      <c r="L9" s="134" t="s">
        <v>11</v>
      </c>
      <c r="M9" s="135" t="s">
        <v>15</v>
      </c>
      <c r="N9" s="235" t="s">
        <v>16</v>
      </c>
      <c r="O9" s="430" t="s">
        <v>19</v>
      </c>
      <c r="P9" s="135" t="s">
        <v>15</v>
      </c>
      <c r="Q9" s="131" t="s">
        <v>22</v>
      </c>
      <c r="R9" s="237" t="s">
        <v>17</v>
      </c>
    </row>
    <row r="10" spans="1:18" ht="15" customHeight="1" thickTop="1">
      <c r="A10" s="524" t="s">
        <v>83</v>
      </c>
      <c r="B10" s="112">
        <v>1</v>
      </c>
      <c r="C10" s="243" t="s">
        <v>98</v>
      </c>
      <c r="D10" s="110" t="s">
        <v>0</v>
      </c>
      <c r="E10" s="538">
        <f>'LRU-jednotlivci'!E11</f>
        <v>3</v>
      </c>
      <c r="F10" s="71" t="str">
        <f>'LRU-jednotlivci'!F11</f>
        <v>B</v>
      </c>
      <c r="G10" s="71">
        <f>'LRU-jednotlivci'!G11</f>
        <v>2455</v>
      </c>
      <c r="H10" s="71">
        <f>'LRU-jednotlivci'!H11</f>
        <v>1</v>
      </c>
      <c r="I10" s="538">
        <f>'LRU-jednotlivci'!I11</f>
        <v>1</v>
      </c>
      <c r="J10" s="71" t="str">
        <f>'LRU-jednotlivci'!J11</f>
        <v>C</v>
      </c>
      <c r="K10" s="71">
        <f>'LRU-jednotlivci'!K11</f>
        <v>1010</v>
      </c>
      <c r="L10" s="73">
        <f>'LRU-jednotlivci'!L11</f>
        <v>4</v>
      </c>
      <c r="M10" s="143">
        <f aca="true" t="shared" si="0" ref="M10:N25">G10+K10</f>
        <v>3465</v>
      </c>
      <c r="N10" s="71">
        <f t="shared" si="0"/>
        <v>5</v>
      </c>
      <c r="O10" s="73">
        <f>'LRU-jednotlivci'!P11</f>
        <v>8</v>
      </c>
      <c r="P10" s="530">
        <f>M10+M11+M12+M13+M14+M15</f>
        <v>14485</v>
      </c>
      <c r="Q10" s="533">
        <f>O10+O11+O12+O13+O14+O15</f>
        <v>50</v>
      </c>
      <c r="R10" s="547">
        <v>3</v>
      </c>
    </row>
    <row r="11" spans="1:18" ht="15" customHeight="1">
      <c r="A11" s="525"/>
      <c r="B11" s="2">
        <v>2</v>
      </c>
      <c r="C11" s="243" t="s">
        <v>79</v>
      </c>
      <c r="D11" s="8" t="s">
        <v>0</v>
      </c>
      <c r="E11" s="539"/>
      <c r="F11" s="2" t="str">
        <f>'LRU-jednotlivci'!F12</f>
        <v>C</v>
      </c>
      <c r="G11" s="2">
        <f>'LRU-jednotlivci'!G12</f>
        <v>1195</v>
      </c>
      <c r="H11" s="2">
        <f>'LRU-jednotlivci'!H12</f>
        <v>3</v>
      </c>
      <c r="I11" s="539"/>
      <c r="J11" s="2" t="str">
        <f>'LRU-jednotlivci'!J12</f>
        <v>A</v>
      </c>
      <c r="K11" s="2">
        <f>'LRU-jednotlivci'!K12</f>
        <v>0</v>
      </c>
      <c r="L11" s="8">
        <f>'LRU-jednotlivci'!L12</f>
        <v>4</v>
      </c>
      <c r="M11" s="14">
        <f t="shared" si="0"/>
        <v>1195</v>
      </c>
      <c r="N11" s="2">
        <f t="shared" si="0"/>
        <v>7</v>
      </c>
      <c r="O11" s="73">
        <f>'LRU-jednotlivci'!P12</f>
        <v>13</v>
      </c>
      <c r="P11" s="531"/>
      <c r="Q11" s="534"/>
      <c r="R11" s="548"/>
    </row>
    <row r="12" spans="1:18" ht="15" customHeight="1">
      <c r="A12" s="525"/>
      <c r="B12" s="2">
        <v>3</v>
      </c>
      <c r="C12" s="243" t="s">
        <v>99</v>
      </c>
      <c r="D12" s="8" t="s">
        <v>0</v>
      </c>
      <c r="E12" s="539"/>
      <c r="F12" s="2" t="str">
        <f>'LRU-jednotlivci'!F13</f>
        <v>A</v>
      </c>
      <c r="G12" s="2">
        <f>'LRU-jednotlivci'!G13</f>
        <v>3085</v>
      </c>
      <c r="H12" s="2">
        <f>'LRU-jednotlivci'!H13</f>
        <v>2</v>
      </c>
      <c r="I12" s="539"/>
      <c r="J12" s="2" t="str">
        <f>'LRU-jednotlivci'!J13</f>
        <v>D</v>
      </c>
      <c r="K12" s="2">
        <f>'LRU-jednotlivci'!K13</f>
        <v>270</v>
      </c>
      <c r="L12" s="8">
        <f>'LRU-jednotlivci'!L13</f>
        <v>3</v>
      </c>
      <c r="M12" s="14">
        <f t="shared" si="0"/>
        <v>3355</v>
      </c>
      <c r="N12" s="2">
        <f t="shared" si="0"/>
        <v>5</v>
      </c>
      <c r="O12" s="73">
        <f>'LRU-jednotlivci'!P13</f>
        <v>9</v>
      </c>
      <c r="P12" s="531"/>
      <c r="Q12" s="534"/>
      <c r="R12" s="548"/>
    </row>
    <row r="13" spans="1:18" ht="15" customHeight="1">
      <c r="A13" s="525"/>
      <c r="B13" s="2">
        <v>4</v>
      </c>
      <c r="C13" s="243" t="s">
        <v>118</v>
      </c>
      <c r="D13" s="8" t="s">
        <v>0</v>
      </c>
      <c r="E13" s="539"/>
      <c r="F13" s="2" t="str">
        <f>'LRU-jednotlivci'!F14</f>
        <v>D</v>
      </c>
      <c r="G13" s="2">
        <f>'LRU-jednotlivci'!G14</f>
        <v>0</v>
      </c>
      <c r="H13" s="2">
        <v>4</v>
      </c>
      <c r="I13" s="539"/>
      <c r="J13" s="2" t="str">
        <f>'LRU-jednotlivci'!J14</f>
        <v>B</v>
      </c>
      <c r="K13" s="2">
        <f>'LRU-jednotlivci'!K14</f>
        <v>570</v>
      </c>
      <c r="L13" s="8">
        <v>4</v>
      </c>
      <c r="M13" s="14">
        <f t="shared" si="0"/>
        <v>570</v>
      </c>
      <c r="N13" s="2">
        <f t="shared" si="0"/>
        <v>8</v>
      </c>
      <c r="O13" s="73">
        <f>'LRU-jednotlivci'!P14</f>
        <v>16</v>
      </c>
      <c r="P13" s="531"/>
      <c r="Q13" s="534"/>
      <c r="R13" s="548"/>
    </row>
    <row r="14" spans="1:18" ht="15" customHeight="1">
      <c r="A14" s="525"/>
      <c r="B14" s="2">
        <v>5</v>
      </c>
      <c r="C14" s="117" t="s">
        <v>77</v>
      </c>
      <c r="D14" s="18" t="s">
        <v>2</v>
      </c>
      <c r="E14" s="539"/>
      <c r="F14" s="70" t="s">
        <v>69</v>
      </c>
      <c r="G14" s="70">
        <f>'LRU-jednotlivci'!G34</f>
        <v>2135</v>
      </c>
      <c r="H14" s="70">
        <f>'LRU-jednotlivci'!H34</f>
        <v>2</v>
      </c>
      <c r="I14" s="539"/>
      <c r="J14" s="70" t="s">
        <v>70</v>
      </c>
      <c r="K14" s="70">
        <f>'LRU-jednotlivci'!K34</f>
        <v>1595</v>
      </c>
      <c r="L14" s="68">
        <f>'LRU-jednotlivci'!L34</f>
        <v>2</v>
      </c>
      <c r="M14" s="69">
        <f t="shared" si="0"/>
        <v>3730</v>
      </c>
      <c r="N14" s="70">
        <f t="shared" si="0"/>
        <v>4</v>
      </c>
      <c r="O14" s="68">
        <f>'LRU-jednotlivci'!P34</f>
        <v>1</v>
      </c>
      <c r="P14" s="531"/>
      <c r="Q14" s="534"/>
      <c r="R14" s="548"/>
    </row>
    <row r="15" spans="1:18" ht="15" customHeight="1" thickBot="1">
      <c r="A15" s="526"/>
      <c r="B15" s="3">
        <v>6</v>
      </c>
      <c r="C15" s="249" t="s">
        <v>76</v>
      </c>
      <c r="D15" s="89" t="s">
        <v>1</v>
      </c>
      <c r="E15" s="540"/>
      <c r="F15" s="91" t="s">
        <v>70</v>
      </c>
      <c r="G15" s="91">
        <f>'LRU-jednotlivci'!G43</f>
        <v>715</v>
      </c>
      <c r="H15" s="91">
        <f>'LRU-jednotlivci'!H43</f>
        <v>3</v>
      </c>
      <c r="I15" s="540"/>
      <c r="J15" s="91" t="s">
        <v>69</v>
      </c>
      <c r="K15" s="91">
        <f>'LRU-jednotlivci'!K43</f>
        <v>1455</v>
      </c>
      <c r="L15" s="89">
        <f>'LRU-jednotlivci'!L43</f>
        <v>3</v>
      </c>
      <c r="M15" s="90">
        <f t="shared" si="0"/>
        <v>2170</v>
      </c>
      <c r="N15" s="91">
        <f t="shared" si="0"/>
        <v>6</v>
      </c>
      <c r="O15" s="89">
        <f>'LRU-jednotlivci'!P43</f>
        <v>3</v>
      </c>
      <c r="P15" s="532"/>
      <c r="Q15" s="535"/>
      <c r="R15" s="549"/>
    </row>
    <row r="16" spans="1:18" ht="15" customHeight="1">
      <c r="A16" s="552" t="s">
        <v>20</v>
      </c>
      <c r="B16" s="1">
        <v>7</v>
      </c>
      <c r="C16" s="247" t="s">
        <v>86</v>
      </c>
      <c r="D16" s="7" t="s">
        <v>0</v>
      </c>
      <c r="E16" s="550">
        <f>'LRU-jednotlivci'!E15</f>
        <v>4</v>
      </c>
      <c r="F16" s="1" t="str">
        <f>'LRU-jednotlivci'!F15</f>
        <v>C</v>
      </c>
      <c r="G16" s="71">
        <f>'LRU-jednotlivci'!G15</f>
        <v>3275</v>
      </c>
      <c r="H16" s="1">
        <f>'LRU-jednotlivci'!H15</f>
        <v>1</v>
      </c>
      <c r="I16" s="550">
        <f>'LRU-jednotlivci'!I15</f>
        <v>2</v>
      </c>
      <c r="J16" s="1" t="str">
        <f>'LRU-jednotlivci'!J15</f>
        <v>B</v>
      </c>
      <c r="K16" s="71">
        <f>'LRU-jednotlivci'!K15</f>
        <v>2255</v>
      </c>
      <c r="L16" s="4">
        <v>1</v>
      </c>
      <c r="M16" s="136">
        <f t="shared" si="0"/>
        <v>5530</v>
      </c>
      <c r="N16" s="4">
        <f>H16+L16</f>
        <v>2</v>
      </c>
      <c r="O16" s="73">
        <f>'LRU-jednotlivci'!P15</f>
        <v>3</v>
      </c>
      <c r="P16" s="542">
        <f>M16+M17+M18+M19+M20+M21</f>
        <v>36180</v>
      </c>
      <c r="Q16" s="551">
        <f>O16+O17+O18+O19+O20+O21</f>
        <v>16</v>
      </c>
      <c r="R16" s="556">
        <v>1</v>
      </c>
    </row>
    <row r="17" spans="1:18" ht="15" customHeight="1">
      <c r="A17" s="525"/>
      <c r="B17" s="2">
        <v>8</v>
      </c>
      <c r="C17" s="243" t="s">
        <v>91</v>
      </c>
      <c r="D17" s="8" t="s">
        <v>0</v>
      </c>
      <c r="E17" s="539"/>
      <c r="F17" s="2" t="str">
        <f>'LRU-jednotlivci'!F16</f>
        <v>B</v>
      </c>
      <c r="G17" s="71">
        <f>'LRU-jednotlivci'!G16</f>
        <v>1560</v>
      </c>
      <c r="H17" s="2">
        <f>'LRU-jednotlivci'!H16</f>
        <v>2</v>
      </c>
      <c r="I17" s="539"/>
      <c r="J17" s="2" t="str">
        <f>'LRU-jednotlivci'!J16</f>
        <v>C</v>
      </c>
      <c r="K17" s="71">
        <f>'LRU-jednotlivci'!K16</f>
        <v>3050</v>
      </c>
      <c r="L17" s="5">
        <f>'LRU-jednotlivci'!L16</f>
        <v>2</v>
      </c>
      <c r="M17" s="137">
        <f t="shared" si="0"/>
        <v>4610</v>
      </c>
      <c r="N17" s="5">
        <f>H17+L17</f>
        <v>4</v>
      </c>
      <c r="O17" s="73">
        <f>'LRU-jednotlivci'!P16</f>
        <v>5</v>
      </c>
      <c r="P17" s="531"/>
      <c r="Q17" s="534"/>
      <c r="R17" s="557"/>
    </row>
    <row r="18" spans="1:18" ht="15" customHeight="1">
      <c r="A18" s="525"/>
      <c r="B18" s="2">
        <v>9</v>
      </c>
      <c r="C18" s="243" t="s">
        <v>97</v>
      </c>
      <c r="D18" s="8" t="s">
        <v>0</v>
      </c>
      <c r="E18" s="539"/>
      <c r="F18" s="2" t="str">
        <f>'LRU-jednotlivci'!F17</f>
        <v>A</v>
      </c>
      <c r="G18" s="71">
        <f>'LRU-jednotlivci'!G17</f>
        <v>4845</v>
      </c>
      <c r="H18" s="2">
        <f>'LRU-jednotlivci'!H17</f>
        <v>1</v>
      </c>
      <c r="I18" s="539"/>
      <c r="J18" s="2" t="str">
        <f>'LRU-jednotlivci'!J17</f>
        <v>A</v>
      </c>
      <c r="K18" s="71">
        <f>'LRU-jednotlivci'!K17</f>
        <v>1085</v>
      </c>
      <c r="L18" s="5">
        <f>'LRU-jednotlivci'!L17</f>
        <v>1</v>
      </c>
      <c r="M18" s="137">
        <f t="shared" si="0"/>
        <v>5930</v>
      </c>
      <c r="N18" s="5">
        <f>H18+L18</f>
        <v>2</v>
      </c>
      <c r="O18" s="73">
        <f>'LRU-jednotlivci'!P17</f>
        <v>2</v>
      </c>
      <c r="P18" s="531"/>
      <c r="Q18" s="534"/>
      <c r="R18" s="557"/>
    </row>
    <row r="19" spans="1:18" ht="15" customHeight="1">
      <c r="A19" s="525"/>
      <c r="B19" s="2">
        <v>10</v>
      </c>
      <c r="C19" s="243" t="s">
        <v>113</v>
      </c>
      <c r="D19" s="8" t="s">
        <v>0</v>
      </c>
      <c r="E19" s="539"/>
      <c r="F19" s="2" t="str">
        <f>'LRU-jednotlivci'!F18</f>
        <v>D</v>
      </c>
      <c r="G19" s="71">
        <f>'LRU-jednotlivci'!G18</f>
        <v>3055</v>
      </c>
      <c r="H19" s="2">
        <f>'LRU-jednotlivci'!H18</f>
        <v>1</v>
      </c>
      <c r="I19" s="539"/>
      <c r="J19" s="2" t="str">
        <f>'LRU-jednotlivci'!J18</f>
        <v>D</v>
      </c>
      <c r="K19" s="71">
        <f>'LRU-jednotlivci'!K18</f>
        <v>2900</v>
      </c>
      <c r="L19" s="5">
        <f>'LRU-jednotlivci'!L18</f>
        <v>1</v>
      </c>
      <c r="M19" s="137">
        <f t="shared" si="0"/>
        <v>5955</v>
      </c>
      <c r="N19" s="5">
        <f>H19+L19</f>
        <v>2</v>
      </c>
      <c r="O19" s="73">
        <f>'LRU-jednotlivci'!P18</f>
        <v>1</v>
      </c>
      <c r="P19" s="531"/>
      <c r="Q19" s="534"/>
      <c r="R19" s="557"/>
    </row>
    <row r="20" spans="1:18" ht="15" customHeight="1">
      <c r="A20" s="525"/>
      <c r="B20" s="2">
        <v>11</v>
      </c>
      <c r="C20" s="117" t="s">
        <v>96</v>
      </c>
      <c r="D20" s="18" t="s">
        <v>2</v>
      </c>
      <c r="E20" s="539"/>
      <c r="F20" s="70" t="s">
        <v>69</v>
      </c>
      <c r="G20" s="132">
        <f>'LRU-jednotlivci'!G35</f>
        <v>2455</v>
      </c>
      <c r="H20" s="70">
        <f>'LRU-jednotlivci'!H35</f>
        <v>1</v>
      </c>
      <c r="I20" s="539"/>
      <c r="J20" s="70" t="s">
        <v>70</v>
      </c>
      <c r="K20" s="132">
        <f>'LRU-jednotlivci'!K35</f>
        <v>535</v>
      </c>
      <c r="L20" s="67">
        <f>'LRU-jednotlivci'!L35</f>
        <v>3</v>
      </c>
      <c r="M20" s="138">
        <f t="shared" si="0"/>
        <v>2990</v>
      </c>
      <c r="N20" s="67">
        <f t="shared" si="0"/>
        <v>4</v>
      </c>
      <c r="O20" s="68">
        <f>'LRU-jednotlivci'!P35</f>
        <v>3</v>
      </c>
      <c r="P20" s="531"/>
      <c r="Q20" s="534"/>
      <c r="R20" s="557"/>
    </row>
    <row r="21" spans="1:18" ht="15" customHeight="1" thickBot="1">
      <c r="A21" s="526"/>
      <c r="B21" s="3">
        <v>12</v>
      </c>
      <c r="C21" s="249" t="s">
        <v>87</v>
      </c>
      <c r="D21" s="89" t="s">
        <v>1</v>
      </c>
      <c r="E21" s="540"/>
      <c r="F21" s="91" t="s">
        <v>70</v>
      </c>
      <c r="G21" s="91">
        <f>'LRU-jednotlivci'!G44</f>
        <v>5375</v>
      </c>
      <c r="H21" s="91">
        <f>'LRU-jednotlivci'!H44</f>
        <v>2</v>
      </c>
      <c r="I21" s="540"/>
      <c r="J21" s="91" t="s">
        <v>69</v>
      </c>
      <c r="K21" s="91">
        <f>'LRU-jednotlivci'!K44</f>
        <v>5790</v>
      </c>
      <c r="L21" s="92">
        <f>'LRU-jednotlivci'!L44</f>
        <v>2</v>
      </c>
      <c r="M21" s="139">
        <f t="shared" si="0"/>
        <v>11165</v>
      </c>
      <c r="N21" s="92">
        <f t="shared" si="0"/>
        <v>4</v>
      </c>
      <c r="O21" s="89">
        <f>'LRU-jednotlivci'!P44</f>
        <v>2</v>
      </c>
      <c r="P21" s="532"/>
      <c r="Q21" s="535"/>
      <c r="R21" s="558"/>
    </row>
    <row r="22" spans="1:18" ht="15" customHeight="1">
      <c r="A22" s="552" t="s">
        <v>21</v>
      </c>
      <c r="B22" s="1">
        <v>13</v>
      </c>
      <c r="C22" s="247" t="s">
        <v>108</v>
      </c>
      <c r="D22" s="7" t="s">
        <v>0</v>
      </c>
      <c r="E22" s="553">
        <f>'LRU-jednotlivci'!E19</f>
        <v>2</v>
      </c>
      <c r="F22" s="1" t="str">
        <f>'LRU-jednotlivci'!F19</f>
        <v>B</v>
      </c>
      <c r="G22" s="71">
        <f>'LRU-jednotlivci'!G19</f>
        <v>1415</v>
      </c>
      <c r="H22" s="1">
        <f>'LRU-jednotlivci'!H19</f>
        <v>3</v>
      </c>
      <c r="I22" s="553">
        <f>'LRU-jednotlivci'!I19</f>
        <v>4</v>
      </c>
      <c r="J22" s="1" t="str">
        <f>'LRU-jednotlivci'!J19</f>
        <v>D</v>
      </c>
      <c r="K22" s="71">
        <f>'LRU-jednotlivci'!K19</f>
        <v>2085</v>
      </c>
      <c r="L22" s="4">
        <f>'LRU-jednotlivci'!L19</f>
        <v>2</v>
      </c>
      <c r="M22" s="136">
        <f t="shared" si="0"/>
        <v>3500</v>
      </c>
      <c r="N22" s="4">
        <f t="shared" si="0"/>
        <v>5</v>
      </c>
      <c r="O22" s="73">
        <f>'LRU-jednotlivci'!P19</f>
        <v>7</v>
      </c>
      <c r="P22" s="542">
        <f>M22+M23+M24+M25+M26+M27</f>
        <v>25370</v>
      </c>
      <c r="Q22" s="551">
        <f>O22+O23+O24+O25+O26+O27</f>
        <v>39</v>
      </c>
      <c r="R22" s="556">
        <v>2</v>
      </c>
    </row>
    <row r="23" spans="1:18" ht="15" customHeight="1">
      <c r="A23" s="525"/>
      <c r="B23" s="2">
        <v>14</v>
      </c>
      <c r="C23" s="243" t="s">
        <v>107</v>
      </c>
      <c r="D23" s="8" t="s">
        <v>0</v>
      </c>
      <c r="E23" s="554"/>
      <c r="F23" s="2" t="str">
        <f>'LRU-jednotlivci'!F20</f>
        <v>A</v>
      </c>
      <c r="G23" s="71">
        <f>'LRU-jednotlivci'!G20</f>
        <v>1715</v>
      </c>
      <c r="H23" s="2">
        <f>'LRU-jednotlivci'!H20</f>
        <v>3</v>
      </c>
      <c r="I23" s="554"/>
      <c r="J23" s="2" t="str">
        <f>'LRU-jednotlivci'!J20</f>
        <v>C</v>
      </c>
      <c r="K23" s="71">
        <f>'LRU-jednotlivci'!K20</f>
        <v>1550</v>
      </c>
      <c r="L23" s="5">
        <f>'LRU-jednotlivci'!L20</f>
        <v>3</v>
      </c>
      <c r="M23" s="137">
        <f t="shared" si="0"/>
        <v>3265</v>
      </c>
      <c r="N23" s="5">
        <f t="shared" si="0"/>
        <v>6</v>
      </c>
      <c r="O23" s="73">
        <f>'LRU-jednotlivci'!P20</f>
        <v>11</v>
      </c>
      <c r="P23" s="531"/>
      <c r="Q23" s="534"/>
      <c r="R23" s="557"/>
    </row>
    <row r="24" spans="1:18" ht="15" customHeight="1">
      <c r="A24" s="525"/>
      <c r="B24" s="2">
        <v>15</v>
      </c>
      <c r="C24" s="243" t="s">
        <v>109</v>
      </c>
      <c r="D24" s="8" t="s">
        <v>0</v>
      </c>
      <c r="E24" s="554"/>
      <c r="F24" s="2" t="str">
        <f>'LRU-jednotlivci'!F21</f>
        <v>C</v>
      </c>
      <c r="G24" s="71">
        <f>'LRU-jednotlivci'!G21</f>
        <v>1525</v>
      </c>
      <c r="H24" s="2">
        <f>'LRU-jednotlivci'!H21</f>
        <v>2</v>
      </c>
      <c r="I24" s="554"/>
      <c r="J24" s="2" t="str">
        <f>'LRU-jednotlivci'!J21</f>
        <v>A</v>
      </c>
      <c r="K24" s="71">
        <f>'LRU-jednotlivci'!K21</f>
        <v>895</v>
      </c>
      <c r="L24" s="5">
        <f>'LRU-jednotlivci'!L21</f>
        <v>2</v>
      </c>
      <c r="M24" s="137">
        <f t="shared" si="0"/>
        <v>2420</v>
      </c>
      <c r="N24" s="5">
        <f t="shared" si="0"/>
        <v>4</v>
      </c>
      <c r="O24" s="73">
        <f>'LRU-jednotlivci'!P21</f>
        <v>6</v>
      </c>
      <c r="P24" s="531"/>
      <c r="Q24" s="534"/>
      <c r="R24" s="557"/>
    </row>
    <row r="25" spans="1:18" ht="15" customHeight="1">
      <c r="A25" s="525"/>
      <c r="B25" s="2">
        <v>16</v>
      </c>
      <c r="C25" s="243" t="s">
        <v>88</v>
      </c>
      <c r="D25" s="8" t="s">
        <v>0</v>
      </c>
      <c r="E25" s="554"/>
      <c r="F25" s="2" t="str">
        <f>'LRU-jednotlivci'!F22</f>
        <v>D</v>
      </c>
      <c r="G25" s="71">
        <f>'LRU-jednotlivci'!G22</f>
        <v>1250</v>
      </c>
      <c r="H25" s="2">
        <f>'LRU-jednotlivci'!H22</f>
        <v>2</v>
      </c>
      <c r="I25" s="554"/>
      <c r="J25" s="2" t="str">
        <f>'LRU-jednotlivci'!J22</f>
        <v>B</v>
      </c>
      <c r="K25" s="71">
        <f>'LRU-jednotlivci'!K22</f>
        <v>905</v>
      </c>
      <c r="L25" s="5">
        <v>2</v>
      </c>
      <c r="M25" s="137">
        <f t="shared" si="0"/>
        <v>2155</v>
      </c>
      <c r="N25" s="5">
        <f t="shared" si="0"/>
        <v>4</v>
      </c>
      <c r="O25" s="73">
        <f>'LRU-jednotlivci'!P22</f>
        <v>10</v>
      </c>
      <c r="P25" s="531"/>
      <c r="Q25" s="534"/>
      <c r="R25" s="557"/>
    </row>
    <row r="26" spans="1:18" ht="15" customHeight="1">
      <c r="A26" s="525"/>
      <c r="B26" s="2">
        <v>17</v>
      </c>
      <c r="C26" s="117" t="s">
        <v>101</v>
      </c>
      <c r="D26" s="18" t="s">
        <v>2</v>
      </c>
      <c r="E26" s="554"/>
      <c r="F26" s="70" t="s">
        <v>69</v>
      </c>
      <c r="G26" s="132">
        <f>'LRU-jednotlivci'!G36</f>
        <v>1065</v>
      </c>
      <c r="H26" s="70">
        <f>'LRU-jednotlivci'!H36</f>
        <v>4</v>
      </c>
      <c r="I26" s="554"/>
      <c r="J26" s="70" t="s">
        <v>70</v>
      </c>
      <c r="K26" s="132">
        <f>'LRU-jednotlivci'!K36</f>
        <v>510</v>
      </c>
      <c r="L26" s="67">
        <f>'LRU-jednotlivci'!L36</f>
        <v>4</v>
      </c>
      <c r="M26" s="138">
        <f aca="true" t="shared" si="1" ref="M26:N33">G26+K26</f>
        <v>1575</v>
      </c>
      <c r="N26" s="67">
        <f t="shared" si="1"/>
        <v>8</v>
      </c>
      <c r="O26" s="68">
        <f>'LRU-jednotlivci'!P36</f>
        <v>4</v>
      </c>
      <c r="P26" s="531"/>
      <c r="Q26" s="534"/>
      <c r="R26" s="557"/>
    </row>
    <row r="27" spans="1:18" ht="15" customHeight="1" thickBot="1">
      <c r="A27" s="526"/>
      <c r="B27" s="3">
        <v>18</v>
      </c>
      <c r="C27" s="249" t="s">
        <v>106</v>
      </c>
      <c r="D27" s="89" t="s">
        <v>1</v>
      </c>
      <c r="E27" s="554"/>
      <c r="F27" s="91" t="s">
        <v>70</v>
      </c>
      <c r="G27" s="91">
        <f>'LRU-jednotlivci'!G45</f>
        <v>6180</v>
      </c>
      <c r="H27" s="91">
        <f>'LRU-jednotlivci'!H45</f>
        <v>1</v>
      </c>
      <c r="I27" s="554"/>
      <c r="J27" s="91" t="s">
        <v>69</v>
      </c>
      <c r="K27" s="91">
        <f>'LRU-jednotlivci'!K45</f>
        <v>6275</v>
      </c>
      <c r="L27" s="92">
        <f>'LRU-jednotlivci'!L45</f>
        <v>1</v>
      </c>
      <c r="M27" s="139">
        <f t="shared" si="1"/>
        <v>12455</v>
      </c>
      <c r="N27" s="92">
        <f t="shared" si="1"/>
        <v>2</v>
      </c>
      <c r="O27" s="89">
        <f>'LRU-jednotlivci'!P45</f>
        <v>1</v>
      </c>
      <c r="P27" s="532"/>
      <c r="Q27" s="535"/>
      <c r="R27" s="558"/>
    </row>
    <row r="28" spans="1:18" ht="15" customHeight="1">
      <c r="A28" s="552" t="s">
        <v>84</v>
      </c>
      <c r="B28" s="4">
        <v>19</v>
      </c>
      <c r="C28" s="250" t="s">
        <v>102</v>
      </c>
      <c r="D28" s="7" t="s">
        <v>0</v>
      </c>
      <c r="E28" s="553">
        <f>'LRU-jednotlivci'!E23</f>
        <v>1</v>
      </c>
      <c r="F28" s="1" t="str">
        <f>'LRU-jednotlivci'!F23</f>
        <v>A</v>
      </c>
      <c r="G28" s="1">
        <f>'LRU-jednotlivci'!G23</f>
        <v>1625</v>
      </c>
      <c r="H28" s="1">
        <f>'LRU-jednotlivci'!H23</f>
        <v>4</v>
      </c>
      <c r="I28" s="553">
        <f>'LRU-jednotlivci'!I23</f>
        <v>3</v>
      </c>
      <c r="J28" s="1" t="str">
        <f>'LRU-jednotlivci'!J23</f>
        <v>A</v>
      </c>
      <c r="K28" s="71">
        <f>'LRU-jednotlivci'!K23</f>
        <v>670</v>
      </c>
      <c r="L28" s="72">
        <f>'LRU-jednotlivci'!L23</f>
        <v>3</v>
      </c>
      <c r="M28" s="136">
        <f t="shared" si="1"/>
        <v>2295</v>
      </c>
      <c r="N28" s="4">
        <f t="shared" si="1"/>
        <v>7</v>
      </c>
      <c r="O28" s="73">
        <f>'LRU-jednotlivci'!P23</f>
        <v>12</v>
      </c>
      <c r="P28" s="542">
        <f>M28+M29+M30+M31+M32+M33</f>
        <v>14250</v>
      </c>
      <c r="Q28" s="551">
        <f>O28+O29+O30+O31+O32+O33</f>
        <v>51</v>
      </c>
      <c r="R28" s="556">
        <v>4</v>
      </c>
    </row>
    <row r="29" spans="1:18" ht="15" customHeight="1">
      <c r="A29" s="525"/>
      <c r="B29" s="5">
        <v>20</v>
      </c>
      <c r="C29" s="243" t="s">
        <v>119</v>
      </c>
      <c r="D29" s="8" t="s">
        <v>0</v>
      </c>
      <c r="E29" s="554"/>
      <c r="F29" s="2" t="str">
        <f>'LRU-jednotlivci'!F24</f>
        <v>B</v>
      </c>
      <c r="G29" s="71">
        <f>'LRU-jednotlivci'!G24</f>
        <v>570</v>
      </c>
      <c r="H29" s="71">
        <v>4</v>
      </c>
      <c r="I29" s="554"/>
      <c r="J29" s="2" t="str">
        <f>'LRU-jednotlivci'!J24</f>
        <v>B</v>
      </c>
      <c r="K29" s="71">
        <f>'LRU-jednotlivci'!K24</f>
        <v>620</v>
      </c>
      <c r="L29" s="72">
        <v>3</v>
      </c>
      <c r="M29" s="137">
        <f t="shared" si="1"/>
        <v>1190</v>
      </c>
      <c r="N29" s="5">
        <f t="shared" si="1"/>
        <v>7</v>
      </c>
      <c r="O29" s="73">
        <f>'LRU-jednotlivci'!P24</f>
        <v>14</v>
      </c>
      <c r="P29" s="531"/>
      <c r="Q29" s="534"/>
      <c r="R29" s="557"/>
    </row>
    <row r="30" spans="1:18" ht="15" customHeight="1">
      <c r="A30" s="525"/>
      <c r="B30" s="5">
        <v>21</v>
      </c>
      <c r="C30" s="243" t="s">
        <v>103</v>
      </c>
      <c r="D30" s="8" t="s">
        <v>0</v>
      </c>
      <c r="E30" s="554"/>
      <c r="F30" s="2" t="str">
        <f>'LRU-jednotlivci'!F25</f>
        <v>C</v>
      </c>
      <c r="G30" s="71">
        <f>'LRU-jednotlivci'!G25</f>
        <v>300</v>
      </c>
      <c r="H30" s="71">
        <f>'LRU-jednotlivci'!H25</f>
        <v>4</v>
      </c>
      <c r="I30" s="554"/>
      <c r="J30" s="2" t="str">
        <f>'LRU-jednotlivci'!J25</f>
        <v>D</v>
      </c>
      <c r="K30" s="71">
        <f>'LRU-jednotlivci'!K25</f>
        <v>0</v>
      </c>
      <c r="L30" s="72">
        <v>4</v>
      </c>
      <c r="M30" s="137">
        <f t="shared" si="1"/>
        <v>300</v>
      </c>
      <c r="N30" s="5">
        <f t="shared" si="1"/>
        <v>8</v>
      </c>
      <c r="O30" s="73">
        <f>'LRU-jednotlivci'!P25</f>
        <v>15</v>
      </c>
      <c r="P30" s="531"/>
      <c r="Q30" s="534"/>
      <c r="R30" s="557"/>
    </row>
    <row r="31" spans="1:18" ht="15" customHeight="1">
      <c r="A31" s="525"/>
      <c r="B31" s="5">
        <v>22</v>
      </c>
      <c r="C31" s="243" t="s">
        <v>104</v>
      </c>
      <c r="D31" s="8" t="s">
        <v>0</v>
      </c>
      <c r="E31" s="554"/>
      <c r="F31" s="2" t="str">
        <f>'LRU-jednotlivci'!F26</f>
        <v>D</v>
      </c>
      <c r="G31" s="71">
        <f>'LRU-jednotlivci'!G26</f>
        <v>1045</v>
      </c>
      <c r="H31" s="71">
        <f>'LRU-jednotlivci'!H26</f>
        <v>3</v>
      </c>
      <c r="I31" s="554"/>
      <c r="J31" s="2" t="str">
        <f>'LRU-jednotlivci'!J26</f>
        <v>C</v>
      </c>
      <c r="K31" s="71">
        <f>'LRU-jednotlivci'!K26</f>
        <v>6050</v>
      </c>
      <c r="L31" s="72">
        <f>'LRU-jednotlivci'!L26</f>
        <v>1</v>
      </c>
      <c r="M31" s="137">
        <f t="shared" si="1"/>
        <v>7095</v>
      </c>
      <c r="N31" s="5">
        <f t="shared" si="1"/>
        <v>4</v>
      </c>
      <c r="O31" s="73">
        <f>'LRU-jednotlivci'!P26</f>
        <v>4</v>
      </c>
      <c r="P31" s="531"/>
      <c r="Q31" s="534"/>
      <c r="R31" s="557"/>
    </row>
    <row r="32" spans="1:18" ht="15" customHeight="1">
      <c r="A32" s="525"/>
      <c r="B32" s="5">
        <v>23</v>
      </c>
      <c r="C32" s="117" t="s">
        <v>94</v>
      </c>
      <c r="D32" s="18" t="s">
        <v>2</v>
      </c>
      <c r="E32" s="554"/>
      <c r="F32" s="70" t="s">
        <v>69</v>
      </c>
      <c r="G32" s="70">
        <f>'LRU-jednotlivci'!G37</f>
        <v>1560</v>
      </c>
      <c r="H32" s="70">
        <f>'LRU-jednotlivci'!H37</f>
        <v>3</v>
      </c>
      <c r="I32" s="554"/>
      <c r="J32" s="70" t="s">
        <v>70</v>
      </c>
      <c r="K32" s="132">
        <f>'LRU-jednotlivci'!K36</f>
        <v>510</v>
      </c>
      <c r="L32" s="67">
        <f>'LRU-jednotlivci'!L37</f>
        <v>1</v>
      </c>
      <c r="M32" s="138">
        <f t="shared" si="1"/>
        <v>2070</v>
      </c>
      <c r="N32" s="67">
        <f t="shared" si="1"/>
        <v>4</v>
      </c>
      <c r="O32" s="68">
        <f>'LRU-jednotlivci'!P37</f>
        <v>2</v>
      </c>
      <c r="P32" s="531"/>
      <c r="Q32" s="534"/>
      <c r="R32" s="557"/>
    </row>
    <row r="33" spans="1:18" ht="14.25" customHeight="1" thickBot="1">
      <c r="A33" s="526"/>
      <c r="B33" s="6">
        <v>24</v>
      </c>
      <c r="C33" s="249" t="s">
        <v>95</v>
      </c>
      <c r="D33" s="89" t="s">
        <v>1</v>
      </c>
      <c r="E33" s="555"/>
      <c r="F33" s="91" t="s">
        <v>70</v>
      </c>
      <c r="G33" s="91">
        <f>'LRU-jednotlivci'!G46</f>
        <v>210</v>
      </c>
      <c r="H33" s="91">
        <f>'LRU-jednotlivci'!H46</f>
        <v>4</v>
      </c>
      <c r="I33" s="555"/>
      <c r="J33" s="91" t="s">
        <v>69</v>
      </c>
      <c r="K33" s="91">
        <f>'LRU-jednotlivci'!K46</f>
        <v>1090</v>
      </c>
      <c r="L33" s="92">
        <f>'LRU-jednotlivci'!L46</f>
        <v>4</v>
      </c>
      <c r="M33" s="139">
        <f t="shared" si="1"/>
        <v>1300</v>
      </c>
      <c r="N33" s="92">
        <f t="shared" si="1"/>
        <v>8</v>
      </c>
      <c r="O33" s="89">
        <f>'LRU-jednotlivci'!P46</f>
        <v>4</v>
      </c>
      <c r="P33" s="532"/>
      <c r="Q33" s="535"/>
      <c r="R33" s="558"/>
    </row>
    <row r="38" spans="1:11" ht="12.75">
      <c r="A38" s="11" t="s">
        <v>121</v>
      </c>
      <c r="K38" s="11" t="s">
        <v>120</v>
      </c>
    </row>
  </sheetData>
  <sheetProtection/>
  <mergeCells count="34">
    <mergeCell ref="R16:R21"/>
    <mergeCell ref="R22:R27"/>
    <mergeCell ref="R28:R33"/>
    <mergeCell ref="A22:A27"/>
    <mergeCell ref="E22:E27"/>
    <mergeCell ref="I22:I27"/>
    <mergeCell ref="P22:P27"/>
    <mergeCell ref="Q22:Q27"/>
    <mergeCell ref="A16:A21"/>
    <mergeCell ref="E16:E21"/>
    <mergeCell ref="I16:I21"/>
    <mergeCell ref="P16:P21"/>
    <mergeCell ref="Q16:Q21"/>
    <mergeCell ref="A28:A33"/>
    <mergeCell ref="E28:E33"/>
    <mergeCell ref="I28:I33"/>
    <mergeCell ref="P28:P33"/>
    <mergeCell ref="Q28:Q33"/>
    <mergeCell ref="Q10:Q15"/>
    <mergeCell ref="D8:D9"/>
    <mergeCell ref="E8:H8"/>
    <mergeCell ref="I10:I15"/>
    <mergeCell ref="E10:E15"/>
    <mergeCell ref="M8:O8"/>
    <mergeCell ref="P8:R8"/>
    <mergeCell ref="R10:R15"/>
    <mergeCell ref="C3:O3"/>
    <mergeCell ref="A8:A9"/>
    <mergeCell ref="B8:B9"/>
    <mergeCell ref="C8:C9"/>
    <mergeCell ref="A10:A15"/>
    <mergeCell ref="B6:P6"/>
    <mergeCell ref="I8:L8"/>
    <mergeCell ref="P10:P15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0">
      <selection activeCell="M30" sqref="M30"/>
    </sheetView>
  </sheetViews>
  <sheetFormatPr defaultColWidth="9.00390625" defaultRowHeight="12.75"/>
  <cols>
    <col min="1" max="1" width="5.00390625" style="78" customWidth="1"/>
    <col min="2" max="2" width="20.75390625" style="78" bestFit="1" customWidth="1"/>
    <col min="3" max="3" width="14.125" style="78" customWidth="1"/>
    <col min="4" max="7" width="6.75390625" style="78" customWidth="1"/>
    <col min="8" max="9" width="8.75390625" style="78" customWidth="1"/>
    <col min="10" max="10" width="4.875" style="78" customWidth="1"/>
    <col min="11" max="11" width="4.25390625" style="78" customWidth="1"/>
    <col min="12" max="16384" width="9.125" style="78" customWidth="1"/>
  </cols>
  <sheetData>
    <row r="1" spans="1:10" ht="15" customHeight="1">
      <c r="A1" s="77" t="s">
        <v>111</v>
      </c>
      <c r="J1" s="105" t="s">
        <v>110</v>
      </c>
    </row>
    <row r="2" ht="9" customHeight="1"/>
    <row r="3" spans="2:10" ht="18">
      <c r="B3" s="580" t="s">
        <v>18</v>
      </c>
      <c r="C3" s="432"/>
      <c r="D3" s="432"/>
      <c r="E3" s="432"/>
      <c r="F3" s="432"/>
      <c r="G3" s="432"/>
      <c r="H3" s="432"/>
      <c r="I3" s="432"/>
      <c r="J3" s="432"/>
    </row>
    <row r="4" ht="9" customHeight="1">
      <c r="D4" s="79"/>
    </row>
    <row r="5" ht="9" customHeight="1">
      <c r="D5" s="79"/>
    </row>
    <row r="6" spans="2:9" ht="18.75">
      <c r="B6" s="581" t="s">
        <v>51</v>
      </c>
      <c r="C6" s="582"/>
      <c r="D6" s="582"/>
      <c r="E6" s="582"/>
      <c r="F6" s="582"/>
      <c r="G6" s="582"/>
      <c r="H6" s="582"/>
      <c r="I6" s="582"/>
    </row>
    <row r="7" ht="15.75">
      <c r="B7" s="79" t="s">
        <v>41</v>
      </c>
    </row>
    <row r="8" ht="6" customHeight="1" thickBot="1">
      <c r="C8" s="80"/>
    </row>
    <row r="9" spans="1:11" ht="15" customHeight="1">
      <c r="A9" s="577" t="s">
        <v>23</v>
      </c>
      <c r="B9" s="583" t="s">
        <v>24</v>
      </c>
      <c r="C9" s="572" t="s">
        <v>25</v>
      </c>
      <c r="D9" s="565" t="s">
        <v>52</v>
      </c>
      <c r="E9" s="567" t="s">
        <v>53</v>
      </c>
      <c r="F9" s="568"/>
      <c r="G9" s="568"/>
      <c r="H9" s="571"/>
      <c r="I9" s="561" t="s">
        <v>58</v>
      </c>
      <c r="J9" s="563" t="s">
        <v>44</v>
      </c>
      <c r="K9" s="559" t="s">
        <v>81</v>
      </c>
    </row>
    <row r="10" spans="1:11" ht="28.5" customHeight="1" thickBot="1">
      <c r="A10" s="579"/>
      <c r="B10" s="584"/>
      <c r="C10" s="573"/>
      <c r="D10" s="570"/>
      <c r="E10" s="81" t="s">
        <v>54</v>
      </c>
      <c r="F10" s="82" t="s">
        <v>55</v>
      </c>
      <c r="G10" s="83" t="s">
        <v>56</v>
      </c>
      <c r="H10" s="84" t="s">
        <v>57</v>
      </c>
      <c r="I10" s="575"/>
      <c r="J10" s="574"/>
      <c r="K10" s="576"/>
    </row>
    <row r="11" spans="1:11" ht="14.25" customHeight="1" thickTop="1">
      <c r="A11" s="114">
        <v>1</v>
      </c>
      <c r="B11" s="241" t="s">
        <v>98</v>
      </c>
      <c r="C11" s="242" t="s">
        <v>83</v>
      </c>
      <c r="D11" s="327">
        <v>94</v>
      </c>
      <c r="E11" s="328">
        <v>32</v>
      </c>
      <c r="F11" s="329">
        <v>28</v>
      </c>
      <c r="G11" s="330">
        <v>21</v>
      </c>
      <c r="H11" s="331">
        <f>SUM(E11:G11)</f>
        <v>81</v>
      </c>
      <c r="I11" s="332">
        <f>D11+H11</f>
        <v>175</v>
      </c>
      <c r="J11" s="116">
        <v>3</v>
      </c>
      <c r="K11" s="140">
        <v>3</v>
      </c>
    </row>
    <row r="12" spans="1:11" ht="12.75">
      <c r="A12" s="15">
        <v>2</v>
      </c>
      <c r="B12" s="243" t="s">
        <v>79</v>
      </c>
      <c r="C12" s="244" t="s">
        <v>83</v>
      </c>
      <c r="D12" s="333">
        <v>80</v>
      </c>
      <c r="E12" s="334">
        <v>31</v>
      </c>
      <c r="F12" s="335">
        <v>19</v>
      </c>
      <c r="G12" s="336">
        <v>20</v>
      </c>
      <c r="H12" s="337">
        <f>SUM(E12:G12)</f>
        <v>70</v>
      </c>
      <c r="I12" s="338">
        <f>D12+H12</f>
        <v>150</v>
      </c>
      <c r="J12" s="94">
        <v>5</v>
      </c>
      <c r="K12" s="141">
        <v>5</v>
      </c>
    </row>
    <row r="13" spans="1:11" ht="13.5" customHeight="1">
      <c r="A13" s="15">
        <v>3</v>
      </c>
      <c r="B13" s="243" t="s">
        <v>99</v>
      </c>
      <c r="C13" s="244" t="s">
        <v>83</v>
      </c>
      <c r="D13" s="333">
        <v>46</v>
      </c>
      <c r="E13" s="334">
        <v>18</v>
      </c>
      <c r="F13" s="335">
        <v>10</v>
      </c>
      <c r="G13" s="336">
        <v>0</v>
      </c>
      <c r="H13" s="337">
        <f aca="true" t="shared" si="0" ref="H13:H27">SUM(E13:G13)</f>
        <v>28</v>
      </c>
      <c r="I13" s="338">
        <f aca="true" t="shared" si="1" ref="I13:I27">D13+H13</f>
        <v>74</v>
      </c>
      <c r="J13" s="94">
        <v>16</v>
      </c>
      <c r="K13" s="141">
        <v>14</v>
      </c>
    </row>
    <row r="14" spans="1:11" ht="13.5" customHeight="1">
      <c r="A14" s="15">
        <v>4</v>
      </c>
      <c r="B14" s="243" t="s">
        <v>118</v>
      </c>
      <c r="C14" s="244" t="s">
        <v>83</v>
      </c>
      <c r="D14" s="333">
        <v>80</v>
      </c>
      <c r="E14" s="334">
        <v>12</v>
      </c>
      <c r="F14" s="335">
        <v>5</v>
      </c>
      <c r="G14" s="336">
        <v>13</v>
      </c>
      <c r="H14" s="337">
        <f t="shared" si="0"/>
        <v>30</v>
      </c>
      <c r="I14" s="338">
        <f t="shared" si="1"/>
        <v>110</v>
      </c>
      <c r="J14" s="94">
        <v>11</v>
      </c>
      <c r="K14" s="141">
        <v>10</v>
      </c>
    </row>
    <row r="15" spans="1:11" ht="13.5" customHeight="1">
      <c r="A15" s="15">
        <v>7</v>
      </c>
      <c r="B15" s="243" t="s">
        <v>86</v>
      </c>
      <c r="C15" s="244" t="s">
        <v>20</v>
      </c>
      <c r="D15" s="333">
        <v>100</v>
      </c>
      <c r="E15" s="334">
        <v>37</v>
      </c>
      <c r="F15" s="335">
        <v>26</v>
      </c>
      <c r="G15" s="336">
        <v>24</v>
      </c>
      <c r="H15" s="337">
        <f t="shared" si="0"/>
        <v>87</v>
      </c>
      <c r="I15" s="338">
        <f t="shared" si="1"/>
        <v>187</v>
      </c>
      <c r="J15" s="94">
        <v>1</v>
      </c>
      <c r="K15" s="141">
        <v>1</v>
      </c>
    </row>
    <row r="16" spans="1:11" ht="13.5" customHeight="1">
      <c r="A16" s="15">
        <v>8</v>
      </c>
      <c r="B16" s="243" t="s">
        <v>91</v>
      </c>
      <c r="C16" s="244" t="s">
        <v>20</v>
      </c>
      <c r="D16" s="333">
        <v>94</v>
      </c>
      <c r="E16" s="334">
        <v>38</v>
      </c>
      <c r="F16" s="335">
        <v>28</v>
      </c>
      <c r="G16" s="336">
        <v>24</v>
      </c>
      <c r="H16" s="337">
        <f t="shared" si="0"/>
        <v>90</v>
      </c>
      <c r="I16" s="338">
        <f t="shared" si="1"/>
        <v>184</v>
      </c>
      <c r="J16" s="94">
        <v>2</v>
      </c>
      <c r="K16" s="141">
        <v>2</v>
      </c>
    </row>
    <row r="17" spans="1:11" ht="13.5" customHeight="1">
      <c r="A17" s="15">
        <v>9</v>
      </c>
      <c r="B17" s="243" t="s">
        <v>97</v>
      </c>
      <c r="C17" s="244" t="s">
        <v>20</v>
      </c>
      <c r="D17" s="333">
        <v>90</v>
      </c>
      <c r="E17" s="334">
        <v>33</v>
      </c>
      <c r="F17" s="335">
        <v>24</v>
      </c>
      <c r="G17" s="336">
        <v>15</v>
      </c>
      <c r="H17" s="337">
        <f>SUM(E17:G17)</f>
        <v>72</v>
      </c>
      <c r="I17" s="338">
        <f t="shared" si="1"/>
        <v>162</v>
      </c>
      <c r="J17" s="94">
        <v>4</v>
      </c>
      <c r="K17" s="141">
        <v>4</v>
      </c>
    </row>
    <row r="18" spans="1:11" ht="13.5" customHeight="1">
      <c r="A18" s="15">
        <v>10</v>
      </c>
      <c r="B18" s="243" t="s">
        <v>113</v>
      </c>
      <c r="C18" s="244" t="s">
        <v>20</v>
      </c>
      <c r="D18" s="333">
        <v>50</v>
      </c>
      <c r="E18" s="334">
        <v>14</v>
      </c>
      <c r="F18" s="335">
        <v>4</v>
      </c>
      <c r="G18" s="336">
        <v>2</v>
      </c>
      <c r="H18" s="337">
        <f>SUM(E18:G18)</f>
        <v>20</v>
      </c>
      <c r="I18" s="338">
        <f t="shared" si="1"/>
        <v>70</v>
      </c>
      <c r="J18" s="94">
        <v>17</v>
      </c>
      <c r="K18" s="141">
        <v>15</v>
      </c>
    </row>
    <row r="19" spans="1:11" ht="13.5" customHeight="1">
      <c r="A19" s="15">
        <v>13</v>
      </c>
      <c r="B19" s="243" t="s">
        <v>108</v>
      </c>
      <c r="C19" s="244" t="s">
        <v>21</v>
      </c>
      <c r="D19" s="333">
        <v>80</v>
      </c>
      <c r="E19" s="334">
        <v>28</v>
      </c>
      <c r="F19" s="335">
        <v>16</v>
      </c>
      <c r="G19" s="336">
        <v>5</v>
      </c>
      <c r="H19" s="337">
        <f t="shared" si="0"/>
        <v>49</v>
      </c>
      <c r="I19" s="338">
        <f t="shared" si="1"/>
        <v>129</v>
      </c>
      <c r="J19" s="94">
        <v>8</v>
      </c>
      <c r="K19" s="141">
        <v>8</v>
      </c>
    </row>
    <row r="20" spans="1:11" ht="13.5" customHeight="1">
      <c r="A20" s="15">
        <v>14</v>
      </c>
      <c r="B20" s="243" t="s">
        <v>107</v>
      </c>
      <c r="C20" s="244" t="s">
        <v>21</v>
      </c>
      <c r="D20" s="333">
        <v>36</v>
      </c>
      <c r="E20" s="334">
        <v>11</v>
      </c>
      <c r="F20" s="335">
        <v>7</v>
      </c>
      <c r="G20" s="336">
        <v>0</v>
      </c>
      <c r="H20" s="337">
        <f t="shared" si="0"/>
        <v>18</v>
      </c>
      <c r="I20" s="338">
        <f t="shared" si="1"/>
        <v>54</v>
      </c>
      <c r="J20" s="94">
        <v>18</v>
      </c>
      <c r="K20" s="141">
        <v>16</v>
      </c>
    </row>
    <row r="21" spans="1:11" ht="13.5" customHeight="1">
      <c r="A21" s="15">
        <v>15</v>
      </c>
      <c r="B21" s="243" t="s">
        <v>109</v>
      </c>
      <c r="C21" s="244" t="s">
        <v>21</v>
      </c>
      <c r="D21" s="333">
        <v>78</v>
      </c>
      <c r="E21" s="334">
        <v>25</v>
      </c>
      <c r="F21" s="335">
        <v>26</v>
      </c>
      <c r="G21" s="336">
        <v>12</v>
      </c>
      <c r="H21" s="337">
        <f t="shared" si="0"/>
        <v>63</v>
      </c>
      <c r="I21" s="338">
        <f t="shared" si="1"/>
        <v>141</v>
      </c>
      <c r="J21" s="94">
        <v>6</v>
      </c>
      <c r="K21" s="141">
        <v>6</v>
      </c>
    </row>
    <row r="22" spans="1:11" ht="13.5" customHeight="1">
      <c r="A22" s="15">
        <v>16</v>
      </c>
      <c r="B22" s="243" t="s">
        <v>88</v>
      </c>
      <c r="C22" s="244" t="s">
        <v>21</v>
      </c>
      <c r="D22" s="333">
        <v>70</v>
      </c>
      <c r="E22" s="334">
        <v>24</v>
      </c>
      <c r="F22" s="335">
        <v>12</v>
      </c>
      <c r="G22" s="336">
        <v>3</v>
      </c>
      <c r="H22" s="337">
        <f t="shared" si="0"/>
        <v>39</v>
      </c>
      <c r="I22" s="338">
        <f t="shared" si="1"/>
        <v>109</v>
      </c>
      <c r="J22" s="94">
        <v>12</v>
      </c>
      <c r="K22" s="141">
        <v>11</v>
      </c>
    </row>
    <row r="23" spans="1:11" ht="13.5" customHeight="1">
      <c r="A23" s="15">
        <v>19</v>
      </c>
      <c r="B23" s="243" t="s">
        <v>102</v>
      </c>
      <c r="C23" s="244" t="s">
        <v>84</v>
      </c>
      <c r="D23" s="333">
        <v>62</v>
      </c>
      <c r="E23" s="334">
        <v>30</v>
      </c>
      <c r="F23" s="335">
        <v>24</v>
      </c>
      <c r="G23" s="336">
        <v>14</v>
      </c>
      <c r="H23" s="337">
        <f t="shared" si="0"/>
        <v>68</v>
      </c>
      <c r="I23" s="338">
        <f t="shared" si="1"/>
        <v>130</v>
      </c>
      <c r="J23" s="94">
        <v>7</v>
      </c>
      <c r="K23" s="141">
        <v>7</v>
      </c>
    </row>
    <row r="24" spans="1:11" ht="13.5" customHeight="1">
      <c r="A24" s="15">
        <v>20</v>
      </c>
      <c r="B24" s="243" t="s">
        <v>119</v>
      </c>
      <c r="C24" s="244" t="s">
        <v>84</v>
      </c>
      <c r="D24" s="333">
        <v>76</v>
      </c>
      <c r="E24" s="334">
        <v>16</v>
      </c>
      <c r="F24" s="335">
        <v>8</v>
      </c>
      <c r="G24" s="336">
        <v>17</v>
      </c>
      <c r="H24" s="337">
        <f t="shared" si="0"/>
        <v>41</v>
      </c>
      <c r="I24" s="338">
        <f t="shared" si="1"/>
        <v>117</v>
      </c>
      <c r="J24" s="94">
        <v>9</v>
      </c>
      <c r="K24" s="141">
        <v>9</v>
      </c>
    </row>
    <row r="25" spans="1:11" ht="13.5" customHeight="1">
      <c r="A25" s="15">
        <v>21</v>
      </c>
      <c r="B25" s="243" t="s">
        <v>103</v>
      </c>
      <c r="C25" s="244" t="s">
        <v>84</v>
      </c>
      <c r="D25" s="333">
        <v>66</v>
      </c>
      <c r="E25" s="334">
        <v>13</v>
      </c>
      <c r="F25" s="335">
        <v>0</v>
      </c>
      <c r="G25" s="336">
        <v>7</v>
      </c>
      <c r="H25" s="337">
        <f t="shared" si="0"/>
        <v>20</v>
      </c>
      <c r="I25" s="338">
        <f t="shared" si="1"/>
        <v>86</v>
      </c>
      <c r="J25" s="94">
        <v>15</v>
      </c>
      <c r="K25" s="141">
        <v>13</v>
      </c>
    </row>
    <row r="26" spans="1:11" ht="13.5" customHeight="1" thickBot="1">
      <c r="A26" s="353">
        <v>22</v>
      </c>
      <c r="B26" s="354" t="s">
        <v>104</v>
      </c>
      <c r="C26" s="355" t="s">
        <v>84</v>
      </c>
      <c r="D26" s="356">
        <v>62</v>
      </c>
      <c r="E26" s="357">
        <v>14</v>
      </c>
      <c r="F26" s="358">
        <v>7</v>
      </c>
      <c r="G26" s="359">
        <v>5</v>
      </c>
      <c r="H26" s="360">
        <f t="shared" si="0"/>
        <v>26</v>
      </c>
      <c r="I26" s="361">
        <f t="shared" si="1"/>
        <v>88</v>
      </c>
      <c r="J26" s="362">
        <v>14</v>
      </c>
      <c r="K26" s="363">
        <v>12</v>
      </c>
    </row>
    <row r="27" spans="1:11" ht="13.5" customHeight="1">
      <c r="A27" s="226">
        <v>25</v>
      </c>
      <c r="B27" s="247" t="s">
        <v>93</v>
      </c>
      <c r="C27" s="248" t="s">
        <v>100</v>
      </c>
      <c r="D27" s="345">
        <v>46</v>
      </c>
      <c r="E27" s="346">
        <v>28</v>
      </c>
      <c r="F27" s="347">
        <v>17</v>
      </c>
      <c r="G27" s="348">
        <v>14</v>
      </c>
      <c r="H27" s="349">
        <f t="shared" si="0"/>
        <v>59</v>
      </c>
      <c r="I27" s="350">
        <f t="shared" si="1"/>
        <v>105</v>
      </c>
      <c r="J27" s="146">
        <v>13</v>
      </c>
      <c r="K27" s="228" t="s">
        <v>80</v>
      </c>
    </row>
    <row r="28" spans="1:11" ht="13.5" customHeight="1" thickBot="1">
      <c r="A28" s="17">
        <v>26</v>
      </c>
      <c r="B28" s="245" t="s">
        <v>114</v>
      </c>
      <c r="C28" s="246" t="s">
        <v>20</v>
      </c>
      <c r="D28" s="339">
        <v>82</v>
      </c>
      <c r="E28" s="340">
        <v>20</v>
      </c>
      <c r="F28" s="341">
        <v>9</v>
      </c>
      <c r="G28" s="342">
        <v>1</v>
      </c>
      <c r="H28" s="343">
        <f>SUM(E28:G28)</f>
        <v>30</v>
      </c>
      <c r="I28" s="344">
        <f>D28+H28</f>
        <v>112</v>
      </c>
      <c r="J28" s="95">
        <v>10</v>
      </c>
      <c r="K28" s="142" t="s">
        <v>80</v>
      </c>
    </row>
    <row r="29" ht="6" customHeight="1">
      <c r="C29" s="80"/>
    </row>
    <row r="30" spans="2:3" ht="15.75">
      <c r="B30" s="79" t="s">
        <v>43</v>
      </c>
      <c r="C30" s="80"/>
    </row>
    <row r="31" ht="6" customHeight="1" thickBot="1">
      <c r="C31" s="80"/>
    </row>
    <row r="32" spans="1:11" ht="15" customHeight="1">
      <c r="A32" s="577" t="s">
        <v>23</v>
      </c>
      <c r="B32" s="85" t="s">
        <v>24</v>
      </c>
      <c r="C32" s="86" t="s">
        <v>25</v>
      </c>
      <c r="D32" s="565" t="s">
        <v>52</v>
      </c>
      <c r="E32" s="567" t="s">
        <v>53</v>
      </c>
      <c r="F32" s="568"/>
      <c r="G32" s="568"/>
      <c r="H32" s="569"/>
      <c r="I32" s="561" t="s">
        <v>58</v>
      </c>
      <c r="J32" s="563" t="s">
        <v>44</v>
      </c>
      <c r="K32" s="559" t="s">
        <v>81</v>
      </c>
    </row>
    <row r="33" spans="1:11" ht="28.5" customHeight="1" thickBot="1">
      <c r="A33" s="578"/>
      <c r="B33" s="87"/>
      <c r="C33" s="88"/>
      <c r="D33" s="566"/>
      <c r="E33" s="81" t="s">
        <v>54</v>
      </c>
      <c r="F33" s="82" t="s">
        <v>55</v>
      </c>
      <c r="G33" s="83" t="s">
        <v>56</v>
      </c>
      <c r="H33" s="84" t="s">
        <v>57</v>
      </c>
      <c r="I33" s="562"/>
      <c r="J33" s="564"/>
      <c r="K33" s="560"/>
    </row>
    <row r="34" spans="1:11" ht="14.25" customHeight="1" thickTop="1">
      <c r="A34" s="277">
        <v>5</v>
      </c>
      <c r="B34" s="302" t="s">
        <v>77</v>
      </c>
      <c r="C34" s="303" t="s">
        <v>83</v>
      </c>
      <c r="D34" s="327">
        <v>98</v>
      </c>
      <c r="E34" s="328">
        <v>38</v>
      </c>
      <c r="F34" s="329">
        <v>30</v>
      </c>
      <c r="G34" s="330">
        <v>30</v>
      </c>
      <c r="H34" s="331">
        <f>SUM(E34:G34)</f>
        <v>98</v>
      </c>
      <c r="I34" s="332">
        <f>D34+H34</f>
        <v>196</v>
      </c>
      <c r="J34" s="118">
        <v>1</v>
      </c>
      <c r="K34" s="299">
        <v>1</v>
      </c>
    </row>
    <row r="35" spans="1:11" ht="13.5" customHeight="1">
      <c r="A35" s="278">
        <v>11</v>
      </c>
      <c r="B35" s="310" t="s">
        <v>96</v>
      </c>
      <c r="C35" s="311" t="s">
        <v>20</v>
      </c>
      <c r="D35" s="333">
        <v>100</v>
      </c>
      <c r="E35" s="334">
        <v>26</v>
      </c>
      <c r="F35" s="335">
        <v>30</v>
      </c>
      <c r="G35" s="336">
        <v>26</v>
      </c>
      <c r="H35" s="337">
        <f>SUM(E35:G35)</f>
        <v>82</v>
      </c>
      <c r="I35" s="338">
        <f>D35+H35</f>
        <v>182</v>
      </c>
      <c r="J35" s="96">
        <v>2</v>
      </c>
      <c r="K35" s="300">
        <v>2</v>
      </c>
    </row>
    <row r="36" spans="1:11" ht="13.5" customHeight="1">
      <c r="A36" s="278">
        <v>17</v>
      </c>
      <c r="B36" s="318" t="s">
        <v>101</v>
      </c>
      <c r="C36" s="311" t="s">
        <v>21</v>
      </c>
      <c r="D36" s="333">
        <v>62</v>
      </c>
      <c r="E36" s="334">
        <v>27</v>
      </c>
      <c r="F36" s="335">
        <v>30</v>
      </c>
      <c r="G36" s="336">
        <v>17</v>
      </c>
      <c r="H36" s="337">
        <f>SUM(E36:G36)</f>
        <v>74</v>
      </c>
      <c r="I36" s="338">
        <f>D36+H36</f>
        <v>136</v>
      </c>
      <c r="J36" s="96">
        <v>3</v>
      </c>
      <c r="K36" s="300">
        <v>3</v>
      </c>
    </row>
    <row r="37" spans="1:11" ht="13.5" customHeight="1" thickBot="1">
      <c r="A37" s="280">
        <v>23</v>
      </c>
      <c r="B37" s="351" t="s">
        <v>94</v>
      </c>
      <c r="C37" s="319" t="s">
        <v>84</v>
      </c>
      <c r="D37" s="339">
        <v>32</v>
      </c>
      <c r="E37" s="340">
        <v>13</v>
      </c>
      <c r="F37" s="341">
        <v>6</v>
      </c>
      <c r="G37" s="342">
        <v>4</v>
      </c>
      <c r="H37" s="343">
        <f>SUM(E37:G37)</f>
        <v>23</v>
      </c>
      <c r="I37" s="344">
        <f>D37+H37</f>
        <v>55</v>
      </c>
      <c r="J37" s="97">
        <v>4</v>
      </c>
      <c r="K37" s="301">
        <v>4</v>
      </c>
    </row>
    <row r="38" ht="6" customHeight="1">
      <c r="C38" s="80"/>
    </row>
    <row r="39" spans="2:3" ht="15.75">
      <c r="B39" s="79" t="s">
        <v>66</v>
      </c>
      <c r="C39" s="80"/>
    </row>
    <row r="40" ht="6" customHeight="1" thickBot="1">
      <c r="C40" s="80"/>
    </row>
    <row r="41" spans="1:11" ht="15" customHeight="1">
      <c r="A41" s="577" t="s">
        <v>23</v>
      </c>
      <c r="B41" s="85" t="s">
        <v>24</v>
      </c>
      <c r="C41" s="86" t="s">
        <v>25</v>
      </c>
      <c r="D41" s="565" t="s">
        <v>52</v>
      </c>
      <c r="E41" s="567" t="s">
        <v>53</v>
      </c>
      <c r="F41" s="568"/>
      <c r="G41" s="568"/>
      <c r="H41" s="569"/>
      <c r="I41" s="561" t="s">
        <v>58</v>
      </c>
      <c r="J41" s="563" t="s">
        <v>44</v>
      </c>
      <c r="K41" s="559" t="s">
        <v>81</v>
      </c>
    </row>
    <row r="42" spans="1:11" ht="27.75" customHeight="1" thickBot="1">
      <c r="A42" s="578"/>
      <c r="B42" s="87"/>
      <c r="C42" s="88"/>
      <c r="D42" s="566"/>
      <c r="E42" s="81" t="s">
        <v>54</v>
      </c>
      <c r="F42" s="82" t="s">
        <v>55</v>
      </c>
      <c r="G42" s="83" t="s">
        <v>56</v>
      </c>
      <c r="H42" s="84" t="s">
        <v>57</v>
      </c>
      <c r="I42" s="562"/>
      <c r="J42" s="564"/>
      <c r="K42" s="560"/>
    </row>
    <row r="43" spans="1:11" ht="14.25" customHeight="1" thickTop="1">
      <c r="A43" s="281">
        <v>6</v>
      </c>
      <c r="B43" s="241" t="s">
        <v>76</v>
      </c>
      <c r="C43" s="303" t="s">
        <v>83</v>
      </c>
      <c r="D43" s="327">
        <v>78</v>
      </c>
      <c r="E43" s="328">
        <v>26</v>
      </c>
      <c r="F43" s="329">
        <v>10</v>
      </c>
      <c r="G43" s="330">
        <v>14</v>
      </c>
      <c r="H43" s="331">
        <f>SUM(E43:G43)</f>
        <v>50</v>
      </c>
      <c r="I43" s="332">
        <f>D43+H43</f>
        <v>128</v>
      </c>
      <c r="J43" s="118">
        <v>3</v>
      </c>
      <c r="K43" s="140">
        <v>3</v>
      </c>
    </row>
    <row r="44" spans="1:11" ht="13.5" customHeight="1">
      <c r="A44" s="279">
        <v>12</v>
      </c>
      <c r="B44" s="243" t="s">
        <v>87</v>
      </c>
      <c r="C44" s="311" t="s">
        <v>20</v>
      </c>
      <c r="D44" s="333">
        <v>90</v>
      </c>
      <c r="E44" s="334">
        <v>31</v>
      </c>
      <c r="F44" s="335">
        <v>26</v>
      </c>
      <c r="G44" s="336">
        <v>21</v>
      </c>
      <c r="H44" s="337">
        <f>SUM(E44:G44)</f>
        <v>78</v>
      </c>
      <c r="I44" s="338">
        <f>D44+H44</f>
        <v>168</v>
      </c>
      <c r="J44" s="96">
        <v>1</v>
      </c>
      <c r="K44" s="141">
        <v>1</v>
      </c>
    </row>
    <row r="45" spans="1:11" ht="13.5" customHeight="1">
      <c r="A45" s="279">
        <v>18</v>
      </c>
      <c r="B45" s="318" t="s">
        <v>106</v>
      </c>
      <c r="C45" s="311" t="s">
        <v>21</v>
      </c>
      <c r="D45" s="333">
        <v>80</v>
      </c>
      <c r="E45" s="334">
        <v>31</v>
      </c>
      <c r="F45" s="335">
        <v>11</v>
      </c>
      <c r="G45" s="336">
        <v>18</v>
      </c>
      <c r="H45" s="337">
        <f>SUM(E45:G45)</f>
        <v>60</v>
      </c>
      <c r="I45" s="338">
        <f>D45+H45</f>
        <v>140</v>
      </c>
      <c r="J45" s="96">
        <v>2</v>
      </c>
      <c r="K45" s="141">
        <v>2</v>
      </c>
    </row>
    <row r="46" spans="1:11" ht="13.5" customHeight="1" thickBot="1">
      <c r="A46" s="280">
        <v>24</v>
      </c>
      <c r="B46" s="351" t="s">
        <v>95</v>
      </c>
      <c r="C46" s="319" t="s">
        <v>84</v>
      </c>
      <c r="D46" s="339">
        <v>72</v>
      </c>
      <c r="E46" s="340">
        <v>12</v>
      </c>
      <c r="F46" s="341">
        <v>5</v>
      </c>
      <c r="G46" s="342">
        <v>2</v>
      </c>
      <c r="H46" s="343">
        <f>SUM(E46:G46)</f>
        <v>19</v>
      </c>
      <c r="I46" s="344">
        <f>D46+H46</f>
        <v>91</v>
      </c>
      <c r="J46" s="97">
        <v>4</v>
      </c>
      <c r="K46" s="142">
        <v>4</v>
      </c>
    </row>
    <row r="47" ht="14.25" customHeight="1"/>
    <row r="49" spans="1:7" ht="12.75">
      <c r="A49" s="11" t="s">
        <v>122</v>
      </c>
      <c r="G49" s="11" t="s">
        <v>120</v>
      </c>
    </row>
  </sheetData>
  <sheetProtection/>
  <mergeCells count="22">
    <mergeCell ref="A41:A42"/>
    <mergeCell ref="A32:A33"/>
    <mergeCell ref="D32:D33"/>
    <mergeCell ref="E32:H32"/>
    <mergeCell ref="A9:A10"/>
    <mergeCell ref="B3:J3"/>
    <mergeCell ref="B6:I6"/>
    <mergeCell ref="I32:I33"/>
    <mergeCell ref="J41:J42"/>
    <mergeCell ref="B9:B10"/>
    <mergeCell ref="D9:D10"/>
    <mergeCell ref="E9:H9"/>
    <mergeCell ref="C9:C10"/>
    <mergeCell ref="J9:J10"/>
    <mergeCell ref="I9:I10"/>
    <mergeCell ref="K9:K10"/>
    <mergeCell ref="K32:K33"/>
    <mergeCell ref="K41:K42"/>
    <mergeCell ref="I41:I42"/>
    <mergeCell ref="J32:J33"/>
    <mergeCell ref="D41:D42"/>
    <mergeCell ref="E41:H41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G46" sqref="G46"/>
    </sheetView>
  </sheetViews>
  <sheetFormatPr defaultColWidth="9.00390625" defaultRowHeight="12.75"/>
  <cols>
    <col min="1" max="1" width="3.75390625" style="0" customWidth="1"/>
    <col min="2" max="2" width="22.00390625" style="0" customWidth="1"/>
    <col min="3" max="3" width="10.75390625" style="0" customWidth="1"/>
    <col min="4" max="7" width="6.75390625" style="0" customWidth="1"/>
    <col min="8" max="8" width="8.75390625" style="0" customWidth="1"/>
    <col min="9" max="9" width="8.25390625" style="0" customWidth="1"/>
    <col min="10" max="10" width="4.25390625" style="0" customWidth="1"/>
    <col min="11" max="11" width="7.375" style="0" customWidth="1"/>
  </cols>
  <sheetData>
    <row r="1" spans="1:11" ht="15" customHeight="1">
      <c r="A1" s="77" t="s">
        <v>111</v>
      </c>
      <c r="K1" s="105" t="s">
        <v>110</v>
      </c>
    </row>
    <row r="2" ht="18" customHeight="1"/>
    <row r="3" spans="2:10" ht="18">
      <c r="B3" s="431" t="s">
        <v>18</v>
      </c>
      <c r="C3" s="432"/>
      <c r="D3" s="432"/>
      <c r="E3" s="432"/>
      <c r="F3" s="432"/>
      <c r="G3" s="432"/>
      <c r="H3" s="432"/>
      <c r="I3" s="432"/>
      <c r="J3" s="432"/>
    </row>
    <row r="4" ht="24" customHeight="1">
      <c r="D4" s="10"/>
    </row>
    <row r="5" ht="14.25" customHeight="1">
      <c r="D5" s="10"/>
    </row>
    <row r="6" spans="1:11" ht="18.75">
      <c r="A6" s="441" t="s">
        <v>78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</row>
    <row r="7" ht="18" customHeight="1" thickBot="1">
      <c r="C7" s="31"/>
    </row>
    <row r="8" spans="1:11" ht="15" customHeight="1">
      <c r="A8" s="433" t="s">
        <v>23</v>
      </c>
      <c r="B8" s="601" t="s">
        <v>24</v>
      </c>
      <c r="C8" s="603" t="s">
        <v>25</v>
      </c>
      <c r="D8" s="605" t="s">
        <v>52</v>
      </c>
      <c r="E8" s="443" t="s">
        <v>53</v>
      </c>
      <c r="F8" s="436"/>
      <c r="G8" s="436"/>
      <c r="H8" s="444"/>
      <c r="I8" s="445" t="s">
        <v>58</v>
      </c>
      <c r="J8" s="599" t="s">
        <v>47</v>
      </c>
      <c r="K8" s="439" t="s">
        <v>50</v>
      </c>
    </row>
    <row r="9" spans="1:11" ht="28.5" customHeight="1" thickBot="1">
      <c r="A9" s="434"/>
      <c r="B9" s="602"/>
      <c r="C9" s="604"/>
      <c r="D9" s="606"/>
      <c r="E9" s="19" t="s">
        <v>54</v>
      </c>
      <c r="F9" s="51" t="s">
        <v>55</v>
      </c>
      <c r="G9" s="20" t="s">
        <v>56</v>
      </c>
      <c r="H9" s="50" t="s">
        <v>57</v>
      </c>
      <c r="I9" s="594"/>
      <c r="J9" s="600"/>
      <c r="K9" s="440"/>
    </row>
    <row r="10" spans="1:11" ht="13.5" customHeight="1" thickTop="1">
      <c r="A10" s="114">
        <v>1</v>
      </c>
      <c r="B10" s="243" t="s">
        <v>98</v>
      </c>
      <c r="C10" s="592" t="s">
        <v>85</v>
      </c>
      <c r="D10" s="121">
        <f>'RZD-jednotlivci'!D11</f>
        <v>94</v>
      </c>
      <c r="E10" s="147">
        <f>'RZD-jednotlivci'!E11</f>
        <v>32</v>
      </c>
      <c r="F10" s="149">
        <f>'RZD-jednotlivci'!F11</f>
        <v>28</v>
      </c>
      <c r="G10" s="148">
        <f>'RZD-jednotlivci'!G11</f>
        <v>21</v>
      </c>
      <c r="H10" s="150">
        <f>SUM(E10:G10)</f>
        <v>81</v>
      </c>
      <c r="I10" s="54">
        <f aca="true" t="shared" si="0" ref="I10:I15">D10+H10</f>
        <v>175</v>
      </c>
      <c r="J10" s="159">
        <f>'RZD-jednotlivci'!K11</f>
        <v>3</v>
      </c>
      <c r="K10" s="597">
        <f>SUM(J10:J15)</f>
        <v>36</v>
      </c>
    </row>
    <row r="11" spans="1:11" ht="12.75">
      <c r="A11" s="15">
        <v>2</v>
      </c>
      <c r="B11" s="243" t="s">
        <v>79</v>
      </c>
      <c r="C11" s="586"/>
      <c r="D11" s="52">
        <f>'RZD-jednotlivci'!D12</f>
        <v>80</v>
      </c>
      <c r="E11" s="151">
        <f>'RZD-jednotlivci'!E12</f>
        <v>31</v>
      </c>
      <c r="F11" s="152">
        <f>'RZD-jednotlivci'!F12</f>
        <v>19</v>
      </c>
      <c r="G11" s="153">
        <f>'RZD-jednotlivci'!G12</f>
        <v>20</v>
      </c>
      <c r="H11" s="154">
        <f aca="true" t="shared" si="1" ref="H11:H16">SUM(E11:G11)</f>
        <v>70</v>
      </c>
      <c r="I11" s="55">
        <f t="shared" si="0"/>
        <v>150</v>
      </c>
      <c r="J11" s="160">
        <f>'RZD-jednotlivci'!K12</f>
        <v>5</v>
      </c>
      <c r="K11" s="589"/>
    </row>
    <row r="12" spans="1:11" ht="12.75">
      <c r="A12" s="15">
        <v>3</v>
      </c>
      <c r="B12" s="243" t="s">
        <v>99</v>
      </c>
      <c r="C12" s="586"/>
      <c r="D12" s="52">
        <f>'RZD-jednotlivci'!D13</f>
        <v>46</v>
      </c>
      <c r="E12" s="151">
        <f>'RZD-jednotlivci'!E13</f>
        <v>18</v>
      </c>
      <c r="F12" s="152">
        <f>'RZD-jednotlivci'!F13</f>
        <v>10</v>
      </c>
      <c r="G12" s="153">
        <f>'RZD-jednotlivci'!G13</f>
        <v>0</v>
      </c>
      <c r="H12" s="154">
        <f t="shared" si="1"/>
        <v>28</v>
      </c>
      <c r="I12" s="55">
        <f t="shared" si="0"/>
        <v>74</v>
      </c>
      <c r="J12" s="160">
        <f>'RZD-jednotlivci'!K13</f>
        <v>14</v>
      </c>
      <c r="K12" s="589"/>
    </row>
    <row r="13" spans="1:11" ht="12.75">
      <c r="A13" s="15">
        <v>4</v>
      </c>
      <c r="B13" s="243" t="s">
        <v>118</v>
      </c>
      <c r="C13" s="586"/>
      <c r="D13" s="52">
        <f>'RZD-jednotlivci'!D14</f>
        <v>80</v>
      </c>
      <c r="E13" s="151">
        <f>'RZD-jednotlivci'!E14</f>
        <v>12</v>
      </c>
      <c r="F13" s="152">
        <f>'RZD-jednotlivci'!F14</f>
        <v>5</v>
      </c>
      <c r="G13" s="153">
        <f>'RZD-jednotlivci'!G14</f>
        <v>13</v>
      </c>
      <c r="H13" s="154">
        <f t="shared" si="1"/>
        <v>30</v>
      </c>
      <c r="I13" s="55">
        <f t="shared" si="0"/>
        <v>110</v>
      </c>
      <c r="J13" s="160">
        <f>'RZD-jednotlivci'!K14</f>
        <v>10</v>
      </c>
      <c r="K13" s="120" t="s">
        <v>49</v>
      </c>
    </row>
    <row r="14" spans="1:11" ht="13.5" customHeight="1">
      <c r="A14" s="15">
        <v>5</v>
      </c>
      <c r="B14" s="117" t="s">
        <v>77</v>
      </c>
      <c r="C14" s="586"/>
      <c r="D14" s="52">
        <f>'RZD-jednotlivci'!D34</f>
        <v>98</v>
      </c>
      <c r="E14" s="151">
        <f>'RZD-jednotlivci'!E34</f>
        <v>38</v>
      </c>
      <c r="F14" s="152">
        <f>'RZD-jednotlivci'!F34</f>
        <v>30</v>
      </c>
      <c r="G14" s="153">
        <f>'RZD-jednotlivci'!G34</f>
        <v>30</v>
      </c>
      <c r="H14" s="154">
        <f t="shared" si="1"/>
        <v>98</v>
      </c>
      <c r="I14" s="55">
        <f t="shared" si="0"/>
        <v>196</v>
      </c>
      <c r="J14" s="160">
        <f>'RZD-jednotlivci'!K34</f>
        <v>1</v>
      </c>
      <c r="K14" s="595">
        <v>2</v>
      </c>
    </row>
    <row r="15" spans="1:11" ht="13.5" customHeight="1" thickBot="1">
      <c r="A15" s="17">
        <v>6</v>
      </c>
      <c r="B15" s="249" t="s">
        <v>76</v>
      </c>
      <c r="C15" s="593"/>
      <c r="D15" s="162">
        <f>'RZD-jednotlivci'!D43</f>
        <v>78</v>
      </c>
      <c r="E15" s="163">
        <f>'RZD-jednotlivci'!E43</f>
        <v>26</v>
      </c>
      <c r="F15" s="164">
        <f>'RZD-jednotlivci'!F43</f>
        <v>10</v>
      </c>
      <c r="G15" s="165">
        <f>'RZD-jednotlivci'!G43</f>
        <v>14</v>
      </c>
      <c r="H15" s="166">
        <f t="shared" si="1"/>
        <v>50</v>
      </c>
      <c r="I15" s="167">
        <f t="shared" si="0"/>
        <v>128</v>
      </c>
      <c r="J15" s="168">
        <f>'RZD-jednotlivci'!K43</f>
        <v>3</v>
      </c>
      <c r="K15" s="598"/>
    </row>
    <row r="16" spans="1:11" ht="12.75">
      <c r="A16" s="226">
        <v>7</v>
      </c>
      <c r="B16" s="247" t="s">
        <v>86</v>
      </c>
      <c r="C16" s="585" t="s">
        <v>37</v>
      </c>
      <c r="D16" s="119">
        <f>'RZD-jednotlivci'!D15</f>
        <v>100</v>
      </c>
      <c r="E16" s="169">
        <f>'RZD-jednotlivci'!E15</f>
        <v>37</v>
      </c>
      <c r="F16" s="170">
        <f>'RZD-jednotlivci'!F15</f>
        <v>26</v>
      </c>
      <c r="G16" s="171">
        <f>'RZD-jednotlivci'!G15</f>
        <v>24</v>
      </c>
      <c r="H16" s="172">
        <f t="shared" si="1"/>
        <v>87</v>
      </c>
      <c r="I16" s="74">
        <f aca="true" t="shared" si="2" ref="I16:I21">D16+H16</f>
        <v>187</v>
      </c>
      <c r="J16" s="173">
        <f>'RZD-jednotlivci'!K15</f>
        <v>1</v>
      </c>
      <c r="K16" s="588">
        <f>SUM(J16:J21)</f>
        <v>25</v>
      </c>
    </row>
    <row r="17" spans="1:11" ht="12.75">
      <c r="A17" s="15">
        <v>8</v>
      </c>
      <c r="B17" s="243" t="s">
        <v>91</v>
      </c>
      <c r="C17" s="586"/>
      <c r="D17" s="52">
        <f>'RZD-jednotlivci'!D16</f>
        <v>94</v>
      </c>
      <c r="E17" s="151">
        <f>'RZD-jednotlivci'!E16</f>
        <v>38</v>
      </c>
      <c r="F17" s="152">
        <f>'RZD-jednotlivci'!F16</f>
        <v>28</v>
      </c>
      <c r="G17" s="153">
        <f>'RZD-jednotlivci'!G16</f>
        <v>24</v>
      </c>
      <c r="H17" s="154">
        <f aca="true" t="shared" si="3" ref="H17:H22">SUM(E17:G17)</f>
        <v>90</v>
      </c>
      <c r="I17" s="55">
        <f t="shared" si="2"/>
        <v>184</v>
      </c>
      <c r="J17" s="160">
        <f>'RZD-jednotlivci'!K16</f>
        <v>2</v>
      </c>
      <c r="K17" s="589"/>
    </row>
    <row r="18" spans="1:11" ht="12.75">
      <c r="A18" s="15">
        <v>9</v>
      </c>
      <c r="B18" s="243" t="s">
        <v>97</v>
      </c>
      <c r="C18" s="586"/>
      <c r="D18" s="52">
        <f>'RZD-jednotlivci'!D17</f>
        <v>90</v>
      </c>
      <c r="E18" s="151">
        <f>'RZD-jednotlivci'!E17</f>
        <v>33</v>
      </c>
      <c r="F18" s="152">
        <f>'RZD-jednotlivci'!F17</f>
        <v>24</v>
      </c>
      <c r="G18" s="153">
        <f>'RZD-jednotlivci'!G17</f>
        <v>15</v>
      </c>
      <c r="H18" s="154">
        <f t="shared" si="3"/>
        <v>72</v>
      </c>
      <c r="I18" s="55">
        <f t="shared" si="2"/>
        <v>162</v>
      </c>
      <c r="J18" s="160">
        <f>'RZD-jednotlivci'!K17</f>
        <v>4</v>
      </c>
      <c r="K18" s="589"/>
    </row>
    <row r="19" spans="1:11" ht="12.75">
      <c r="A19" s="15">
        <v>10</v>
      </c>
      <c r="B19" s="243" t="s">
        <v>113</v>
      </c>
      <c r="C19" s="586"/>
      <c r="D19" s="52">
        <f>'RZD-jednotlivci'!D18</f>
        <v>50</v>
      </c>
      <c r="E19" s="151">
        <f>'RZD-jednotlivci'!E18</f>
        <v>14</v>
      </c>
      <c r="F19" s="152">
        <f>'RZD-jednotlivci'!F18</f>
        <v>4</v>
      </c>
      <c r="G19" s="153">
        <f>'RZD-jednotlivci'!G18</f>
        <v>2</v>
      </c>
      <c r="H19" s="154">
        <f t="shared" si="3"/>
        <v>20</v>
      </c>
      <c r="I19" s="55">
        <f t="shared" si="2"/>
        <v>70</v>
      </c>
      <c r="J19" s="160">
        <f>'RZD-jednotlivci'!K18</f>
        <v>15</v>
      </c>
      <c r="K19" s="120" t="s">
        <v>49</v>
      </c>
    </row>
    <row r="20" spans="1:11" ht="12.75">
      <c r="A20" s="15">
        <v>11</v>
      </c>
      <c r="B20" s="117" t="s">
        <v>96</v>
      </c>
      <c r="C20" s="586"/>
      <c r="D20" s="52">
        <f>'RZD-jednotlivci'!D35</f>
        <v>100</v>
      </c>
      <c r="E20" s="151">
        <f>'RZD-jednotlivci'!E35</f>
        <v>26</v>
      </c>
      <c r="F20" s="152">
        <f>'RZD-jednotlivci'!F35</f>
        <v>30</v>
      </c>
      <c r="G20" s="153">
        <f>'RZD-jednotlivci'!G35</f>
        <v>26</v>
      </c>
      <c r="H20" s="154">
        <f t="shared" si="3"/>
        <v>82</v>
      </c>
      <c r="I20" s="55">
        <f t="shared" si="2"/>
        <v>182</v>
      </c>
      <c r="J20" s="160">
        <f>'RZD-jednotlivci'!K35</f>
        <v>2</v>
      </c>
      <c r="K20" s="590">
        <v>1</v>
      </c>
    </row>
    <row r="21" spans="1:11" ht="13.5" thickBot="1">
      <c r="A21" s="17">
        <v>12</v>
      </c>
      <c r="B21" s="249" t="s">
        <v>87</v>
      </c>
      <c r="C21" s="587"/>
      <c r="D21" s="53">
        <f>'RZD-jednotlivci'!D44</f>
        <v>90</v>
      </c>
      <c r="E21" s="155">
        <f>'RZD-jednotlivci'!E44</f>
        <v>31</v>
      </c>
      <c r="F21" s="156">
        <f>'RZD-jednotlivci'!F44</f>
        <v>26</v>
      </c>
      <c r="G21" s="157">
        <f>'RZD-jednotlivci'!G44</f>
        <v>21</v>
      </c>
      <c r="H21" s="158">
        <f t="shared" si="3"/>
        <v>78</v>
      </c>
      <c r="I21" s="56">
        <f t="shared" si="2"/>
        <v>168</v>
      </c>
      <c r="J21" s="161">
        <f>'RZD-jednotlivci'!K44</f>
        <v>1</v>
      </c>
      <c r="K21" s="591"/>
    </row>
    <row r="22" spans="1:11" ht="12.75">
      <c r="A22" s="226">
        <v>13</v>
      </c>
      <c r="B22" s="247" t="s">
        <v>108</v>
      </c>
      <c r="C22" s="585" t="s">
        <v>38</v>
      </c>
      <c r="D22" s="119">
        <f>'RZD-jednotlivci'!D19</f>
        <v>80</v>
      </c>
      <c r="E22" s="169">
        <f>'RZD-jednotlivci'!E19</f>
        <v>28</v>
      </c>
      <c r="F22" s="170">
        <f>'RZD-jednotlivci'!F19</f>
        <v>16</v>
      </c>
      <c r="G22" s="171">
        <f>'RZD-jednotlivci'!G19</f>
        <v>5</v>
      </c>
      <c r="H22" s="172">
        <f t="shared" si="3"/>
        <v>49</v>
      </c>
      <c r="I22" s="74">
        <f aca="true" t="shared" si="4" ref="I22:I27">D22+H22</f>
        <v>129</v>
      </c>
      <c r="J22" s="173">
        <f>'RZD-jednotlivci'!K19</f>
        <v>8</v>
      </c>
      <c r="K22" s="588">
        <f>SUM(J22:J27)</f>
        <v>46</v>
      </c>
    </row>
    <row r="23" spans="1:11" ht="12.75">
      <c r="A23" s="15">
        <v>14</v>
      </c>
      <c r="B23" s="243" t="s">
        <v>107</v>
      </c>
      <c r="C23" s="586"/>
      <c r="D23" s="52">
        <f>'RZD-jednotlivci'!D20</f>
        <v>36</v>
      </c>
      <c r="E23" s="151">
        <f>'RZD-jednotlivci'!E20</f>
        <v>11</v>
      </c>
      <c r="F23" s="152">
        <f>'RZD-jednotlivci'!F20</f>
        <v>7</v>
      </c>
      <c r="G23" s="153">
        <f>'RZD-jednotlivci'!G20</f>
        <v>0</v>
      </c>
      <c r="H23" s="154">
        <f aca="true" t="shared" si="5" ref="H23:H28">SUM(E23:G23)</f>
        <v>18</v>
      </c>
      <c r="I23" s="55">
        <f t="shared" si="4"/>
        <v>54</v>
      </c>
      <c r="J23" s="160">
        <f>'RZD-jednotlivci'!K20</f>
        <v>16</v>
      </c>
      <c r="K23" s="589"/>
    </row>
    <row r="24" spans="1:11" ht="12.75">
      <c r="A24" s="15">
        <v>15</v>
      </c>
      <c r="B24" s="243" t="s">
        <v>109</v>
      </c>
      <c r="C24" s="586"/>
      <c r="D24" s="52">
        <f>'RZD-jednotlivci'!D21</f>
        <v>78</v>
      </c>
      <c r="E24" s="151">
        <f>'RZD-jednotlivci'!E21</f>
        <v>25</v>
      </c>
      <c r="F24" s="152">
        <f>'RZD-jednotlivci'!F21</f>
        <v>26</v>
      </c>
      <c r="G24" s="153">
        <f>'RZD-jednotlivci'!G21</f>
        <v>12</v>
      </c>
      <c r="H24" s="154">
        <f t="shared" si="5"/>
        <v>63</v>
      </c>
      <c r="I24" s="55">
        <f t="shared" si="4"/>
        <v>141</v>
      </c>
      <c r="J24" s="160">
        <f>'RZD-jednotlivci'!K21</f>
        <v>6</v>
      </c>
      <c r="K24" s="589"/>
    </row>
    <row r="25" spans="1:11" ht="12.75">
      <c r="A25" s="15">
        <v>16</v>
      </c>
      <c r="B25" s="243" t="s">
        <v>88</v>
      </c>
      <c r="C25" s="586"/>
      <c r="D25" s="52">
        <f>'RZD-jednotlivci'!D22</f>
        <v>70</v>
      </c>
      <c r="E25" s="151">
        <f>'RZD-jednotlivci'!E22</f>
        <v>24</v>
      </c>
      <c r="F25" s="152">
        <f>'RZD-jednotlivci'!F22</f>
        <v>12</v>
      </c>
      <c r="G25" s="153">
        <f>'RZD-jednotlivci'!G22</f>
        <v>3</v>
      </c>
      <c r="H25" s="154">
        <f t="shared" si="5"/>
        <v>39</v>
      </c>
      <c r="I25" s="55">
        <f t="shared" si="4"/>
        <v>109</v>
      </c>
      <c r="J25" s="160">
        <f>'RZD-jednotlivci'!K22</f>
        <v>11</v>
      </c>
      <c r="K25" s="120" t="s">
        <v>49</v>
      </c>
    </row>
    <row r="26" spans="1:11" ht="12.75">
      <c r="A26" s="15">
        <v>17</v>
      </c>
      <c r="B26" s="117" t="s">
        <v>101</v>
      </c>
      <c r="C26" s="586"/>
      <c r="D26" s="52">
        <f>'RZD-jednotlivci'!D36</f>
        <v>62</v>
      </c>
      <c r="E26" s="151">
        <f>'RZD-jednotlivci'!E36</f>
        <v>27</v>
      </c>
      <c r="F26" s="152">
        <f>'RZD-jednotlivci'!F36</f>
        <v>30</v>
      </c>
      <c r="G26" s="153">
        <f>'RZD-jednotlivci'!G36</f>
        <v>17</v>
      </c>
      <c r="H26" s="154">
        <f t="shared" si="5"/>
        <v>74</v>
      </c>
      <c r="I26" s="55">
        <f t="shared" si="4"/>
        <v>136</v>
      </c>
      <c r="J26" s="160">
        <f>'RZD-jednotlivci'!K36</f>
        <v>3</v>
      </c>
      <c r="K26" s="590">
        <v>3</v>
      </c>
    </row>
    <row r="27" spans="1:11" ht="13.5" thickBot="1">
      <c r="A27" s="17">
        <v>18</v>
      </c>
      <c r="B27" s="249" t="s">
        <v>106</v>
      </c>
      <c r="C27" s="587"/>
      <c r="D27" s="53">
        <f>'RZD-jednotlivci'!D45</f>
        <v>80</v>
      </c>
      <c r="E27" s="155">
        <f>'RZD-jednotlivci'!E45</f>
        <v>31</v>
      </c>
      <c r="F27" s="156">
        <f>'RZD-jednotlivci'!F45</f>
        <v>11</v>
      </c>
      <c r="G27" s="157">
        <f>'RZD-jednotlivci'!G45</f>
        <v>18</v>
      </c>
      <c r="H27" s="158">
        <f t="shared" si="5"/>
        <v>60</v>
      </c>
      <c r="I27" s="56">
        <f t="shared" si="4"/>
        <v>140</v>
      </c>
      <c r="J27" s="161">
        <f>'RZD-jednotlivci'!K45</f>
        <v>2</v>
      </c>
      <c r="K27" s="591"/>
    </row>
    <row r="28" spans="1:11" ht="12.75">
      <c r="A28" s="136">
        <v>19</v>
      </c>
      <c r="B28" s="250" t="s">
        <v>102</v>
      </c>
      <c r="C28" s="585" t="s">
        <v>89</v>
      </c>
      <c r="D28" s="119">
        <f>'RZD-jednotlivci'!D23</f>
        <v>62</v>
      </c>
      <c r="E28" s="169">
        <f>'RZD-jednotlivci'!E23</f>
        <v>30</v>
      </c>
      <c r="F28" s="170">
        <f>'RZD-jednotlivci'!F23</f>
        <v>24</v>
      </c>
      <c r="G28" s="171">
        <f>'RZD-jednotlivci'!G23</f>
        <v>14</v>
      </c>
      <c r="H28" s="172">
        <f t="shared" si="5"/>
        <v>68</v>
      </c>
      <c r="I28" s="74">
        <f aca="true" t="shared" si="6" ref="I28:I33">D28+H28</f>
        <v>130</v>
      </c>
      <c r="J28" s="173">
        <f>'RZD-jednotlivci'!K23</f>
        <v>7</v>
      </c>
      <c r="K28" s="588">
        <f>SUM(J28:J33)</f>
        <v>49</v>
      </c>
    </row>
    <row r="29" spans="1:11" ht="12.75">
      <c r="A29" s="137">
        <v>20</v>
      </c>
      <c r="B29" s="243" t="s">
        <v>119</v>
      </c>
      <c r="C29" s="586"/>
      <c r="D29" s="52">
        <f>'RZD-jednotlivci'!D24</f>
        <v>76</v>
      </c>
      <c r="E29" s="151">
        <f>'RZD-jednotlivci'!E24</f>
        <v>16</v>
      </c>
      <c r="F29" s="152">
        <f>'RZD-jednotlivci'!F24</f>
        <v>8</v>
      </c>
      <c r="G29" s="153">
        <f>'RZD-jednotlivci'!G24</f>
        <v>17</v>
      </c>
      <c r="H29" s="154">
        <f>SUM(E29:G29)</f>
        <v>41</v>
      </c>
      <c r="I29" s="55">
        <f t="shared" si="6"/>
        <v>117</v>
      </c>
      <c r="J29" s="160">
        <f>'RZD-jednotlivci'!K24</f>
        <v>9</v>
      </c>
      <c r="K29" s="589"/>
    </row>
    <row r="30" spans="1:11" ht="12.75">
      <c r="A30" s="137">
        <v>21</v>
      </c>
      <c r="B30" s="243" t="s">
        <v>103</v>
      </c>
      <c r="C30" s="586"/>
      <c r="D30" s="52">
        <f>'RZD-jednotlivci'!D25</f>
        <v>66</v>
      </c>
      <c r="E30" s="151">
        <f>'RZD-jednotlivci'!E25</f>
        <v>13</v>
      </c>
      <c r="F30" s="152">
        <f>'RZD-jednotlivci'!F25</f>
        <v>0</v>
      </c>
      <c r="G30" s="153">
        <f>'RZD-jednotlivci'!G25</f>
        <v>7</v>
      </c>
      <c r="H30" s="154">
        <f>SUM(E30:G30)</f>
        <v>20</v>
      </c>
      <c r="I30" s="55">
        <f t="shared" si="6"/>
        <v>86</v>
      </c>
      <c r="J30" s="160">
        <f>'RZD-jednotlivci'!K25</f>
        <v>13</v>
      </c>
      <c r="K30" s="589"/>
    </row>
    <row r="31" spans="1:11" ht="12.75">
      <c r="A31" s="137">
        <v>22</v>
      </c>
      <c r="B31" s="243" t="s">
        <v>104</v>
      </c>
      <c r="C31" s="586"/>
      <c r="D31" s="52">
        <f>'RZD-jednotlivci'!D26</f>
        <v>62</v>
      </c>
      <c r="E31" s="151">
        <f>'RZD-jednotlivci'!E26</f>
        <v>14</v>
      </c>
      <c r="F31" s="152">
        <f>'RZD-jednotlivci'!F26</f>
        <v>7</v>
      </c>
      <c r="G31" s="153">
        <f>'RZD-jednotlivci'!G26</f>
        <v>5</v>
      </c>
      <c r="H31" s="154">
        <f>SUM(E31:G31)</f>
        <v>26</v>
      </c>
      <c r="I31" s="55">
        <f t="shared" si="6"/>
        <v>88</v>
      </c>
      <c r="J31" s="160">
        <f>'RZD-jednotlivci'!K26</f>
        <v>12</v>
      </c>
      <c r="K31" s="120" t="s">
        <v>49</v>
      </c>
    </row>
    <row r="32" spans="1:11" ht="12.75">
      <c r="A32" s="137">
        <v>23</v>
      </c>
      <c r="B32" s="117" t="s">
        <v>94</v>
      </c>
      <c r="C32" s="586"/>
      <c r="D32" s="52">
        <f>'RZD-jednotlivci'!D27</f>
        <v>46</v>
      </c>
      <c r="E32" s="151">
        <f>'RZD-jednotlivci'!E27</f>
        <v>28</v>
      </c>
      <c r="F32" s="152">
        <f>'RZD-jednotlivci'!F27</f>
        <v>17</v>
      </c>
      <c r="G32" s="153">
        <f>'RZD-jednotlivci'!G27</f>
        <v>14</v>
      </c>
      <c r="H32" s="154">
        <f>SUM(E32:G32)</f>
        <v>59</v>
      </c>
      <c r="I32" s="55">
        <f t="shared" si="6"/>
        <v>105</v>
      </c>
      <c r="J32" s="160">
        <f>'RZD-jednotlivci'!K37</f>
        <v>4</v>
      </c>
      <c r="K32" s="595">
        <v>4</v>
      </c>
    </row>
    <row r="33" spans="1:11" ht="13.5" thickBot="1">
      <c r="A33" s="364">
        <v>24</v>
      </c>
      <c r="B33" s="249" t="s">
        <v>95</v>
      </c>
      <c r="C33" s="587"/>
      <c r="D33" s="53">
        <f>'RZD-jednotlivci'!D29</f>
        <v>0</v>
      </c>
      <c r="E33" s="155">
        <f>'RZD-jednotlivci'!E29</f>
        <v>0</v>
      </c>
      <c r="F33" s="156">
        <f>'RZD-jednotlivci'!F29</f>
        <v>0</v>
      </c>
      <c r="G33" s="157">
        <f>'RZD-jednotlivci'!G29</f>
        <v>0</v>
      </c>
      <c r="H33" s="158">
        <f>SUM(E33:G33)</f>
        <v>0</v>
      </c>
      <c r="I33" s="56">
        <f t="shared" si="6"/>
        <v>0</v>
      </c>
      <c r="J33" s="161">
        <f>'RZD-jednotlivci'!K46</f>
        <v>4</v>
      </c>
      <c r="K33" s="596"/>
    </row>
    <row r="34" ht="13.5" customHeight="1"/>
    <row r="35" ht="13.5" customHeight="1"/>
    <row r="37" spans="1:7" ht="12.75">
      <c r="A37" s="11" t="s">
        <v>122</v>
      </c>
      <c r="G37" s="11" t="s">
        <v>120</v>
      </c>
    </row>
    <row r="38" ht="14.25" customHeight="1"/>
    <row r="39" ht="13.5" customHeight="1"/>
  </sheetData>
  <sheetProtection/>
  <mergeCells count="22">
    <mergeCell ref="E8:H8"/>
    <mergeCell ref="A6:K6"/>
    <mergeCell ref="K20:K21"/>
    <mergeCell ref="K14:K15"/>
    <mergeCell ref="A8:A9"/>
    <mergeCell ref="K8:K9"/>
    <mergeCell ref="K16:K18"/>
    <mergeCell ref="B3:J3"/>
    <mergeCell ref="J8:J9"/>
    <mergeCell ref="B8:B9"/>
    <mergeCell ref="C8:C9"/>
    <mergeCell ref="D8:D9"/>
    <mergeCell ref="C28:C33"/>
    <mergeCell ref="K28:K30"/>
    <mergeCell ref="K22:K24"/>
    <mergeCell ref="K26:K27"/>
    <mergeCell ref="C10:C15"/>
    <mergeCell ref="I8:I9"/>
    <mergeCell ref="K32:K33"/>
    <mergeCell ref="C22:C27"/>
    <mergeCell ref="C16:C21"/>
    <mergeCell ref="K10:K1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7">
      <selection activeCell="E35" sqref="E35"/>
    </sheetView>
  </sheetViews>
  <sheetFormatPr defaultColWidth="9.00390625" defaultRowHeight="12.75"/>
  <cols>
    <col min="1" max="1" width="3.75390625" style="0" customWidth="1"/>
    <col min="2" max="2" width="20.75390625" style="0" bestFit="1" customWidth="1"/>
    <col min="3" max="3" width="12.75390625" style="0" customWidth="1"/>
    <col min="4" max="4" width="6.125" style="0" customWidth="1"/>
    <col min="5" max="5" width="6.00390625" style="0" customWidth="1"/>
    <col min="6" max="6" width="6.625" style="0" bestFit="1" customWidth="1"/>
    <col min="7" max="7" width="6.75390625" style="0" customWidth="1"/>
    <col min="8" max="8" width="5.00390625" style="0" customWidth="1"/>
    <col min="9" max="9" width="5.375" style="0" customWidth="1"/>
    <col min="10" max="10" width="6.00390625" style="0" customWidth="1"/>
    <col min="11" max="11" width="7.75390625" style="0" customWidth="1"/>
    <col min="12" max="12" width="8.125" style="0" customWidth="1"/>
    <col min="13" max="13" width="4.75390625" style="0" customWidth="1"/>
    <col min="14" max="14" width="4.875" style="0" customWidth="1"/>
  </cols>
  <sheetData>
    <row r="1" spans="1:13" ht="15" customHeight="1">
      <c r="A1" s="77" t="s">
        <v>111</v>
      </c>
      <c r="M1" s="105" t="s">
        <v>92</v>
      </c>
    </row>
    <row r="2" ht="12" customHeight="1"/>
    <row r="3" spans="2:12" ht="18">
      <c r="B3" s="431" t="s">
        <v>18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ht="12" customHeight="1">
      <c r="D4" s="10"/>
    </row>
    <row r="5" spans="2:12" ht="18.75">
      <c r="B5" s="441" t="s">
        <v>42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2:12" ht="9" customHeight="1">
      <c r="B6" s="144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ht="15.75">
      <c r="B7" s="93" t="s">
        <v>41</v>
      </c>
    </row>
    <row r="8" ht="6" customHeight="1" thickBot="1">
      <c r="C8" s="31"/>
    </row>
    <row r="9" spans="1:14" ht="12.75" customHeight="1">
      <c r="A9" s="433" t="s">
        <v>23</v>
      </c>
      <c r="B9" s="32" t="s">
        <v>24</v>
      </c>
      <c r="C9" s="33" t="s">
        <v>25</v>
      </c>
      <c r="D9" s="605" t="s">
        <v>26</v>
      </c>
      <c r="E9" s="443" t="s">
        <v>27</v>
      </c>
      <c r="F9" s="436"/>
      <c r="G9" s="444"/>
      <c r="H9" s="611" t="s">
        <v>28</v>
      </c>
      <c r="I9" s="611" t="s">
        <v>29</v>
      </c>
      <c r="J9" s="437" t="s">
        <v>30</v>
      </c>
      <c r="K9" s="438"/>
      <c r="L9" s="174" t="s">
        <v>31</v>
      </c>
      <c r="M9" s="608" t="s">
        <v>44</v>
      </c>
      <c r="N9" s="608" t="s">
        <v>82</v>
      </c>
    </row>
    <row r="10" spans="1:14" ht="13.5" thickBot="1">
      <c r="A10" s="610"/>
      <c r="B10" s="35"/>
      <c r="C10" s="36"/>
      <c r="D10" s="606"/>
      <c r="E10" s="19" t="s">
        <v>45</v>
      </c>
      <c r="F10" s="20" t="s">
        <v>46</v>
      </c>
      <c r="G10" s="21" t="s">
        <v>34</v>
      </c>
      <c r="H10" s="440"/>
      <c r="I10" s="440"/>
      <c r="J10" s="22" t="s">
        <v>35</v>
      </c>
      <c r="K10" s="37" t="s">
        <v>36</v>
      </c>
      <c r="L10" s="38"/>
      <c r="M10" s="609"/>
      <c r="N10" s="609"/>
    </row>
    <row r="11" spans="1:14" ht="14.25" customHeight="1" thickTop="1">
      <c r="A11" s="114">
        <v>1</v>
      </c>
      <c r="B11" s="241" t="s">
        <v>98</v>
      </c>
      <c r="C11" s="242" t="s">
        <v>83</v>
      </c>
      <c r="D11" s="175">
        <v>50</v>
      </c>
      <c r="E11" s="176">
        <v>43.34</v>
      </c>
      <c r="F11" s="177">
        <v>41.08</v>
      </c>
      <c r="G11" s="178">
        <f>SUM(E11:F11)</f>
        <v>84.42</v>
      </c>
      <c r="H11" s="179">
        <v>84</v>
      </c>
      <c r="I11" s="180">
        <v>65</v>
      </c>
      <c r="J11" s="181">
        <v>61.54</v>
      </c>
      <c r="K11" s="182">
        <f aca="true" t="shared" si="0" ref="K11:K27">J11*1.5</f>
        <v>92.31</v>
      </c>
      <c r="L11" s="183">
        <f>D11+G11+H11+I11+K11</f>
        <v>375.73</v>
      </c>
      <c r="M11" s="184">
        <v>4</v>
      </c>
      <c r="N11" s="184">
        <v>4</v>
      </c>
    </row>
    <row r="12" spans="1:14" ht="13.5" customHeight="1">
      <c r="A12" s="15">
        <v>2</v>
      </c>
      <c r="B12" s="243" t="s">
        <v>79</v>
      </c>
      <c r="C12" s="244" t="s">
        <v>83</v>
      </c>
      <c r="D12" s="185">
        <v>25</v>
      </c>
      <c r="E12" s="186">
        <v>22.5</v>
      </c>
      <c r="F12" s="187">
        <v>20.7</v>
      </c>
      <c r="G12" s="188">
        <f aca="true" t="shared" si="1" ref="G12:G27">SUM(E12:F12)</f>
        <v>43.2</v>
      </c>
      <c r="H12" s="189">
        <v>48</v>
      </c>
      <c r="I12" s="190">
        <v>35</v>
      </c>
      <c r="J12" s="191">
        <v>41.61</v>
      </c>
      <c r="K12" s="192">
        <f t="shared" si="0"/>
        <v>62.415</v>
      </c>
      <c r="L12" s="193">
        <f aca="true" t="shared" si="2" ref="L12:L27">D12+G12+H12+I12+K12</f>
        <v>213.61499999999998</v>
      </c>
      <c r="M12" s="194">
        <v>7</v>
      </c>
      <c r="N12" s="194">
        <v>6</v>
      </c>
    </row>
    <row r="13" spans="1:14" ht="13.5" customHeight="1">
      <c r="A13" s="15">
        <v>3</v>
      </c>
      <c r="B13" s="243" t="s">
        <v>99</v>
      </c>
      <c r="C13" s="244" t="s">
        <v>83</v>
      </c>
      <c r="D13" s="185">
        <v>10</v>
      </c>
      <c r="E13" s="186">
        <v>21.2</v>
      </c>
      <c r="F13" s="187">
        <v>20.8</v>
      </c>
      <c r="G13" s="188">
        <f t="shared" si="1"/>
        <v>42</v>
      </c>
      <c r="H13" s="189">
        <v>62</v>
      </c>
      <c r="I13" s="190">
        <v>35</v>
      </c>
      <c r="J13" s="191">
        <v>44.08</v>
      </c>
      <c r="K13" s="192">
        <f t="shared" si="0"/>
        <v>66.12</v>
      </c>
      <c r="L13" s="193">
        <f t="shared" si="2"/>
        <v>215.12</v>
      </c>
      <c r="M13" s="194">
        <v>6</v>
      </c>
      <c r="N13" s="194">
        <v>5</v>
      </c>
    </row>
    <row r="14" spans="1:14" ht="13.5" customHeight="1">
      <c r="A14" s="15">
        <v>4</v>
      </c>
      <c r="B14" s="243" t="s">
        <v>118</v>
      </c>
      <c r="C14" s="244" t="s">
        <v>83</v>
      </c>
      <c r="D14" s="185">
        <v>0</v>
      </c>
      <c r="E14" s="186">
        <v>19.12</v>
      </c>
      <c r="F14" s="187">
        <v>18.66</v>
      </c>
      <c r="G14" s="188">
        <f t="shared" si="1"/>
        <v>37.78</v>
      </c>
      <c r="H14" s="189">
        <v>48</v>
      </c>
      <c r="I14" s="190">
        <v>25</v>
      </c>
      <c r="J14" s="191">
        <v>44.34</v>
      </c>
      <c r="K14" s="192">
        <f t="shared" si="0"/>
        <v>66.51</v>
      </c>
      <c r="L14" s="193">
        <f t="shared" si="2"/>
        <v>177.29000000000002</v>
      </c>
      <c r="M14" s="194">
        <v>9</v>
      </c>
      <c r="N14" s="194">
        <v>8</v>
      </c>
    </row>
    <row r="15" spans="1:14" ht="13.5" customHeight="1">
      <c r="A15" s="15">
        <v>7</v>
      </c>
      <c r="B15" s="243" t="s">
        <v>86</v>
      </c>
      <c r="C15" s="244" t="s">
        <v>20</v>
      </c>
      <c r="D15" s="185">
        <v>80</v>
      </c>
      <c r="E15" s="186">
        <v>38.86</v>
      </c>
      <c r="F15" s="187">
        <v>36.46</v>
      </c>
      <c r="G15" s="188">
        <f t="shared" si="1"/>
        <v>75.32</v>
      </c>
      <c r="H15" s="189">
        <v>94</v>
      </c>
      <c r="I15" s="190">
        <v>75</v>
      </c>
      <c r="J15" s="191">
        <v>50.5</v>
      </c>
      <c r="K15" s="192">
        <f t="shared" si="0"/>
        <v>75.75</v>
      </c>
      <c r="L15" s="193">
        <f t="shared" si="2"/>
        <v>400.07</v>
      </c>
      <c r="M15" s="194">
        <v>2</v>
      </c>
      <c r="N15" s="194">
        <v>2</v>
      </c>
    </row>
    <row r="16" spans="1:14" ht="13.5" customHeight="1">
      <c r="A16" s="15">
        <v>8</v>
      </c>
      <c r="B16" s="243" t="s">
        <v>91</v>
      </c>
      <c r="C16" s="244" t="s">
        <v>20</v>
      </c>
      <c r="D16" s="185">
        <v>90</v>
      </c>
      <c r="E16" s="186">
        <v>35.44</v>
      </c>
      <c r="F16" s="187">
        <v>29.16</v>
      </c>
      <c r="G16" s="188">
        <f t="shared" si="1"/>
        <v>64.6</v>
      </c>
      <c r="H16" s="189">
        <v>82</v>
      </c>
      <c r="I16" s="190">
        <v>80</v>
      </c>
      <c r="J16" s="191">
        <v>71.24</v>
      </c>
      <c r="K16" s="192">
        <f t="shared" si="0"/>
        <v>106.85999999999999</v>
      </c>
      <c r="L16" s="193">
        <f t="shared" si="2"/>
        <v>423.46000000000004</v>
      </c>
      <c r="M16" s="194">
        <v>1</v>
      </c>
      <c r="N16" s="194">
        <v>1</v>
      </c>
    </row>
    <row r="17" spans="1:14" ht="13.5" customHeight="1">
      <c r="A17" s="15">
        <v>9</v>
      </c>
      <c r="B17" s="243" t="s">
        <v>97</v>
      </c>
      <c r="C17" s="244" t="s">
        <v>20</v>
      </c>
      <c r="D17" s="185">
        <v>90</v>
      </c>
      <c r="E17" s="186">
        <v>28.46</v>
      </c>
      <c r="F17" s="187">
        <v>26.92</v>
      </c>
      <c r="G17" s="188">
        <f>SUM(E17:F17)</f>
        <v>55.38</v>
      </c>
      <c r="H17" s="189">
        <v>78</v>
      </c>
      <c r="I17" s="190">
        <v>85</v>
      </c>
      <c r="J17" s="191">
        <v>50.98</v>
      </c>
      <c r="K17" s="192">
        <f t="shared" si="0"/>
        <v>76.47</v>
      </c>
      <c r="L17" s="193">
        <f>D17+G17+H17+I17+K17</f>
        <v>384.85</v>
      </c>
      <c r="M17" s="194">
        <v>3</v>
      </c>
      <c r="N17" s="194">
        <v>3</v>
      </c>
    </row>
    <row r="18" spans="1:14" ht="13.5" customHeight="1">
      <c r="A18" s="15">
        <v>10</v>
      </c>
      <c r="B18" s="243" t="s">
        <v>113</v>
      </c>
      <c r="C18" s="244" t="s">
        <v>20</v>
      </c>
      <c r="D18" s="185">
        <v>0</v>
      </c>
      <c r="E18" s="186">
        <v>19.96</v>
      </c>
      <c r="F18" s="187">
        <v>19.42</v>
      </c>
      <c r="G18" s="188">
        <f>SUM(E18:F18)</f>
        <v>39.38</v>
      </c>
      <c r="H18" s="189">
        <v>50</v>
      </c>
      <c r="I18" s="190">
        <v>15</v>
      </c>
      <c r="J18" s="191">
        <v>43.88</v>
      </c>
      <c r="K18" s="192">
        <f t="shared" si="0"/>
        <v>65.82000000000001</v>
      </c>
      <c r="L18" s="193">
        <f>D18+G18+H18+I18+K18</f>
        <v>170.2</v>
      </c>
      <c r="M18" s="194">
        <v>10</v>
      </c>
      <c r="N18" s="194">
        <v>9</v>
      </c>
    </row>
    <row r="19" spans="1:14" ht="13.5" customHeight="1">
      <c r="A19" s="15">
        <v>13</v>
      </c>
      <c r="B19" s="243" t="s">
        <v>108</v>
      </c>
      <c r="C19" s="244" t="s">
        <v>21</v>
      </c>
      <c r="D19" s="185">
        <v>0</v>
      </c>
      <c r="E19" s="186">
        <v>17.54</v>
      </c>
      <c r="F19" s="187">
        <v>13.72</v>
      </c>
      <c r="G19" s="188">
        <f t="shared" si="1"/>
        <v>31.259999999999998</v>
      </c>
      <c r="H19" s="189">
        <v>58</v>
      </c>
      <c r="I19" s="190">
        <v>50</v>
      </c>
      <c r="J19" s="191">
        <v>46</v>
      </c>
      <c r="K19" s="192">
        <f t="shared" si="0"/>
        <v>69</v>
      </c>
      <c r="L19" s="193">
        <f t="shared" si="2"/>
        <v>208.26</v>
      </c>
      <c r="M19" s="194">
        <v>8</v>
      </c>
      <c r="N19" s="194">
        <v>7</v>
      </c>
    </row>
    <row r="20" spans="1:14" ht="13.5" customHeight="1">
      <c r="A20" s="15">
        <v>14</v>
      </c>
      <c r="B20" s="243" t="s">
        <v>107</v>
      </c>
      <c r="C20" s="244" t="s">
        <v>21</v>
      </c>
      <c r="D20" s="185">
        <v>0</v>
      </c>
      <c r="E20" s="186">
        <v>19.78</v>
      </c>
      <c r="F20" s="187">
        <v>15.6</v>
      </c>
      <c r="G20" s="188">
        <f t="shared" si="1"/>
        <v>35.38</v>
      </c>
      <c r="H20" s="189">
        <v>40</v>
      </c>
      <c r="I20" s="190">
        <v>15</v>
      </c>
      <c r="J20" s="191">
        <v>41.32</v>
      </c>
      <c r="K20" s="192">
        <f t="shared" si="0"/>
        <v>61.980000000000004</v>
      </c>
      <c r="L20" s="193">
        <f t="shared" si="2"/>
        <v>152.36</v>
      </c>
      <c r="M20" s="194">
        <v>15</v>
      </c>
      <c r="N20" s="194">
        <v>13</v>
      </c>
    </row>
    <row r="21" spans="1:14" ht="13.5" customHeight="1">
      <c r="A21" s="15">
        <v>15</v>
      </c>
      <c r="B21" s="243" t="s">
        <v>109</v>
      </c>
      <c r="C21" s="244" t="s">
        <v>21</v>
      </c>
      <c r="D21" s="185">
        <v>0</v>
      </c>
      <c r="E21" s="186">
        <v>16.78</v>
      </c>
      <c r="F21" s="187">
        <v>9.3</v>
      </c>
      <c r="G21" s="188">
        <f t="shared" si="1"/>
        <v>26.080000000000002</v>
      </c>
      <c r="H21" s="189">
        <v>18</v>
      </c>
      <c r="I21" s="190">
        <v>10</v>
      </c>
      <c r="J21" s="191">
        <v>39.1</v>
      </c>
      <c r="K21" s="192">
        <f t="shared" si="0"/>
        <v>58.650000000000006</v>
      </c>
      <c r="L21" s="193">
        <f t="shared" si="2"/>
        <v>112.73</v>
      </c>
      <c r="M21" s="194">
        <v>16</v>
      </c>
      <c r="N21" s="194">
        <v>14</v>
      </c>
    </row>
    <row r="22" spans="1:14" ht="13.5" customHeight="1">
      <c r="A22" s="15">
        <v>16</v>
      </c>
      <c r="B22" s="243" t="s">
        <v>88</v>
      </c>
      <c r="C22" s="244" t="s">
        <v>21</v>
      </c>
      <c r="D22" s="185">
        <v>0</v>
      </c>
      <c r="E22" s="186">
        <v>13.66</v>
      </c>
      <c r="F22" s="187">
        <v>12.02</v>
      </c>
      <c r="G22" s="188">
        <f t="shared" si="1"/>
        <v>25.68</v>
      </c>
      <c r="H22" s="189">
        <v>46</v>
      </c>
      <c r="I22" s="190">
        <v>40</v>
      </c>
      <c r="J22" s="191">
        <v>34.46</v>
      </c>
      <c r="K22" s="192">
        <f t="shared" si="0"/>
        <v>51.69</v>
      </c>
      <c r="L22" s="193">
        <f t="shared" si="2"/>
        <v>163.37</v>
      </c>
      <c r="M22" s="194">
        <v>11</v>
      </c>
      <c r="N22" s="194">
        <v>10</v>
      </c>
    </row>
    <row r="23" spans="1:14" ht="13.5" customHeight="1">
      <c r="A23" s="15">
        <v>19</v>
      </c>
      <c r="B23" s="243" t="s">
        <v>102</v>
      </c>
      <c r="C23" s="244" t="s">
        <v>84</v>
      </c>
      <c r="D23" s="185">
        <v>0</v>
      </c>
      <c r="E23" s="186">
        <v>17.98</v>
      </c>
      <c r="F23" s="187">
        <v>17.78</v>
      </c>
      <c r="G23" s="188">
        <f t="shared" si="1"/>
        <v>35.760000000000005</v>
      </c>
      <c r="H23" s="189">
        <v>28</v>
      </c>
      <c r="I23" s="190">
        <v>0</v>
      </c>
      <c r="J23" s="191">
        <v>29.2</v>
      </c>
      <c r="K23" s="192">
        <f t="shared" si="0"/>
        <v>43.8</v>
      </c>
      <c r="L23" s="193">
        <f t="shared" si="2"/>
        <v>107.56</v>
      </c>
      <c r="M23" s="194">
        <v>17</v>
      </c>
      <c r="N23" s="194">
        <v>15</v>
      </c>
    </row>
    <row r="24" spans="1:14" ht="13.5" customHeight="1">
      <c r="A24" s="15">
        <v>20</v>
      </c>
      <c r="B24" s="243" t="s">
        <v>119</v>
      </c>
      <c r="C24" s="244" t="s">
        <v>84</v>
      </c>
      <c r="D24" s="185">
        <v>0</v>
      </c>
      <c r="E24" s="186">
        <v>18.2</v>
      </c>
      <c r="F24" s="187">
        <v>17.44</v>
      </c>
      <c r="G24" s="188">
        <f t="shared" si="1"/>
        <v>35.64</v>
      </c>
      <c r="H24" s="189">
        <v>52</v>
      </c>
      <c r="I24" s="190">
        <v>25</v>
      </c>
      <c r="J24" s="191">
        <v>31.8</v>
      </c>
      <c r="K24" s="192">
        <f t="shared" si="0"/>
        <v>47.7</v>
      </c>
      <c r="L24" s="193">
        <f t="shared" si="2"/>
        <v>160.34</v>
      </c>
      <c r="M24" s="194">
        <v>12</v>
      </c>
      <c r="N24" s="194">
        <v>11</v>
      </c>
    </row>
    <row r="25" spans="1:14" ht="13.5" customHeight="1">
      <c r="A25" s="15">
        <v>21</v>
      </c>
      <c r="B25" s="243" t="s">
        <v>103</v>
      </c>
      <c r="C25" s="244" t="s">
        <v>84</v>
      </c>
      <c r="D25" s="185">
        <v>0</v>
      </c>
      <c r="E25" s="186">
        <v>17.26</v>
      </c>
      <c r="F25" s="187">
        <v>15.86</v>
      </c>
      <c r="G25" s="188">
        <f t="shared" si="1"/>
        <v>33.120000000000005</v>
      </c>
      <c r="H25" s="189">
        <v>22</v>
      </c>
      <c r="I25" s="190">
        <v>10</v>
      </c>
      <c r="J25" s="191">
        <v>24.76</v>
      </c>
      <c r="K25" s="192">
        <f t="shared" si="0"/>
        <v>37.14</v>
      </c>
      <c r="L25" s="193">
        <f t="shared" si="2"/>
        <v>102.26</v>
      </c>
      <c r="M25" s="194">
        <v>18</v>
      </c>
      <c r="N25" s="194">
        <v>16</v>
      </c>
    </row>
    <row r="26" spans="1:14" ht="13.5" customHeight="1" thickBot="1">
      <c r="A26" s="353">
        <v>22</v>
      </c>
      <c r="B26" s="354" t="s">
        <v>104</v>
      </c>
      <c r="C26" s="355" t="s">
        <v>84</v>
      </c>
      <c r="D26" s="365">
        <v>0</v>
      </c>
      <c r="E26" s="366">
        <v>19.72</v>
      </c>
      <c r="F26" s="367">
        <v>19.32</v>
      </c>
      <c r="G26" s="368">
        <f t="shared" si="1"/>
        <v>39.04</v>
      </c>
      <c r="H26" s="369">
        <v>42</v>
      </c>
      <c r="I26" s="370">
        <v>20</v>
      </c>
      <c r="J26" s="371">
        <v>34.54</v>
      </c>
      <c r="K26" s="372">
        <f t="shared" si="0"/>
        <v>51.81</v>
      </c>
      <c r="L26" s="373">
        <f t="shared" si="2"/>
        <v>152.85</v>
      </c>
      <c r="M26" s="374">
        <v>14</v>
      </c>
      <c r="N26" s="374">
        <v>12</v>
      </c>
    </row>
    <row r="27" spans="1:14" ht="14.25" customHeight="1">
      <c r="A27" s="226">
        <v>25</v>
      </c>
      <c r="B27" s="247" t="s">
        <v>93</v>
      </c>
      <c r="C27" s="248" t="s">
        <v>100</v>
      </c>
      <c r="D27" s="214">
        <v>45</v>
      </c>
      <c r="E27" s="215">
        <v>34.36</v>
      </c>
      <c r="F27" s="216">
        <v>27.26</v>
      </c>
      <c r="G27" s="217">
        <f t="shared" si="1"/>
        <v>61.620000000000005</v>
      </c>
      <c r="H27" s="218">
        <v>70</v>
      </c>
      <c r="I27" s="219">
        <v>55</v>
      </c>
      <c r="J27" s="220">
        <v>52</v>
      </c>
      <c r="K27" s="221">
        <f t="shared" si="0"/>
        <v>78</v>
      </c>
      <c r="L27" s="222">
        <f t="shared" si="2"/>
        <v>309.62</v>
      </c>
      <c r="M27" s="223">
        <v>5</v>
      </c>
      <c r="N27" s="224" t="s">
        <v>80</v>
      </c>
    </row>
    <row r="28" spans="1:14" ht="13.5" customHeight="1" thickBot="1">
      <c r="A28" s="17">
        <v>26</v>
      </c>
      <c r="B28" s="245" t="s">
        <v>114</v>
      </c>
      <c r="C28" s="246" t="s">
        <v>20</v>
      </c>
      <c r="D28" s="195">
        <v>0</v>
      </c>
      <c r="E28" s="196">
        <v>14.46</v>
      </c>
      <c r="F28" s="197">
        <v>14.46</v>
      </c>
      <c r="G28" s="198">
        <f>SUM(E28:F28)</f>
        <v>28.92</v>
      </c>
      <c r="H28" s="199">
        <v>56</v>
      </c>
      <c r="I28" s="200">
        <v>25</v>
      </c>
      <c r="J28" s="201">
        <v>32.18</v>
      </c>
      <c r="K28" s="202">
        <f>J28*1.5</f>
        <v>48.269999999999996</v>
      </c>
      <c r="L28" s="203">
        <f>D28+G28+H28+I28+K28</f>
        <v>158.19</v>
      </c>
      <c r="M28" s="204">
        <v>13</v>
      </c>
      <c r="N28" s="213" t="s">
        <v>80</v>
      </c>
    </row>
    <row r="29" ht="12" customHeight="1">
      <c r="C29" s="31"/>
    </row>
    <row r="30" spans="2:3" ht="15.75">
      <c r="B30" s="93" t="s">
        <v>43</v>
      </c>
      <c r="C30" s="31"/>
    </row>
    <row r="31" ht="6" customHeight="1" thickBot="1">
      <c r="C31" s="31"/>
    </row>
    <row r="32" spans="1:14" ht="12.75" customHeight="1">
      <c r="A32" s="433" t="s">
        <v>23</v>
      </c>
      <c r="B32" s="32" t="s">
        <v>24</v>
      </c>
      <c r="C32" s="33" t="s">
        <v>25</v>
      </c>
      <c r="D32" s="605" t="s">
        <v>26</v>
      </c>
      <c r="E32" s="443" t="s">
        <v>27</v>
      </c>
      <c r="F32" s="436"/>
      <c r="G32" s="444"/>
      <c r="H32" s="611" t="s">
        <v>28</v>
      </c>
      <c r="I32" s="611" t="s">
        <v>29</v>
      </c>
      <c r="J32" s="437" t="s">
        <v>30</v>
      </c>
      <c r="K32" s="438"/>
      <c r="L32" s="34" t="s">
        <v>31</v>
      </c>
      <c r="M32" s="439" t="s">
        <v>44</v>
      </c>
      <c r="N32" s="608" t="s">
        <v>82</v>
      </c>
    </row>
    <row r="33" spans="1:14" ht="13.5" thickBot="1">
      <c r="A33" s="610"/>
      <c r="B33" s="35"/>
      <c r="C33" s="36"/>
      <c r="D33" s="606"/>
      <c r="E33" s="19" t="s">
        <v>45</v>
      </c>
      <c r="F33" s="20" t="s">
        <v>46</v>
      </c>
      <c r="G33" s="21" t="s">
        <v>34</v>
      </c>
      <c r="H33" s="440"/>
      <c r="I33" s="440"/>
      <c r="J33" s="22" t="s">
        <v>35</v>
      </c>
      <c r="K33" s="37" t="s">
        <v>36</v>
      </c>
      <c r="L33" s="38"/>
      <c r="M33" s="440"/>
      <c r="N33" s="609"/>
    </row>
    <row r="34" spans="1:14" ht="14.25" customHeight="1" thickTop="1">
      <c r="A34" s="277">
        <v>5</v>
      </c>
      <c r="B34" s="302" t="s">
        <v>77</v>
      </c>
      <c r="C34" s="303" t="s">
        <v>83</v>
      </c>
      <c r="D34" s="375">
        <v>80</v>
      </c>
      <c r="E34" s="376">
        <v>36.9</v>
      </c>
      <c r="F34" s="377">
        <v>34.8</v>
      </c>
      <c r="G34" s="378">
        <f>SUM(E34:F34)</f>
        <v>71.69999999999999</v>
      </c>
      <c r="H34" s="379">
        <v>78</v>
      </c>
      <c r="I34" s="380">
        <v>85</v>
      </c>
      <c r="J34" s="381">
        <v>56.24</v>
      </c>
      <c r="K34" s="382">
        <f>J34*1.5</f>
        <v>84.36</v>
      </c>
      <c r="L34" s="210">
        <f>D34+G34+H34+I34+K34</f>
        <v>399.06</v>
      </c>
      <c r="M34" s="399">
        <v>1</v>
      </c>
      <c r="N34" s="211">
        <v>1</v>
      </c>
    </row>
    <row r="35" spans="1:14" ht="13.5" customHeight="1">
      <c r="A35" s="278">
        <v>11</v>
      </c>
      <c r="B35" s="310" t="s">
        <v>96</v>
      </c>
      <c r="C35" s="311" t="s">
        <v>20</v>
      </c>
      <c r="D35" s="383">
        <v>85</v>
      </c>
      <c r="E35" s="384">
        <v>33.6</v>
      </c>
      <c r="F35" s="385">
        <v>31.68</v>
      </c>
      <c r="G35" s="386">
        <f>SUM(E35:F35)</f>
        <v>65.28</v>
      </c>
      <c r="H35" s="387">
        <v>84</v>
      </c>
      <c r="I35" s="388">
        <v>65</v>
      </c>
      <c r="J35" s="389">
        <v>62.16</v>
      </c>
      <c r="K35" s="390">
        <f>J35*1.5</f>
        <v>93.24</v>
      </c>
      <c r="L35" s="209">
        <f>D35+G35+H35+I35+K35</f>
        <v>392.52</v>
      </c>
      <c r="M35" s="400">
        <v>2</v>
      </c>
      <c r="N35" s="212">
        <v>2</v>
      </c>
    </row>
    <row r="36" spans="1:14" ht="13.5" customHeight="1">
      <c r="A36" s="278">
        <v>17</v>
      </c>
      <c r="B36" s="318" t="s">
        <v>101</v>
      </c>
      <c r="C36" s="311" t="s">
        <v>21</v>
      </c>
      <c r="D36" s="383">
        <v>50</v>
      </c>
      <c r="E36" s="384">
        <v>28.72</v>
      </c>
      <c r="F36" s="385">
        <v>28.36</v>
      </c>
      <c r="G36" s="386">
        <f>SUM(E36:F36)</f>
        <v>57.08</v>
      </c>
      <c r="H36" s="387">
        <v>76</v>
      </c>
      <c r="I36" s="388">
        <v>70</v>
      </c>
      <c r="J36" s="389">
        <v>52.58</v>
      </c>
      <c r="K36" s="390">
        <f>J36*1.5</f>
        <v>78.87</v>
      </c>
      <c r="L36" s="209">
        <f>D36+G36+H36+I36+K36</f>
        <v>331.95</v>
      </c>
      <c r="M36" s="400">
        <v>3</v>
      </c>
      <c r="N36" s="212">
        <v>3</v>
      </c>
    </row>
    <row r="37" spans="1:14" ht="13.5" customHeight="1" thickBot="1">
      <c r="A37" s="280">
        <v>23</v>
      </c>
      <c r="B37" s="351" t="s">
        <v>94</v>
      </c>
      <c r="C37" s="319" t="s">
        <v>84</v>
      </c>
      <c r="D37" s="391">
        <v>0</v>
      </c>
      <c r="E37" s="392">
        <v>16.86</v>
      </c>
      <c r="F37" s="393">
        <v>16.34</v>
      </c>
      <c r="G37" s="394">
        <f>SUM(E37:F37)</f>
        <v>33.2</v>
      </c>
      <c r="H37" s="395">
        <v>46</v>
      </c>
      <c r="I37" s="396">
        <v>5</v>
      </c>
      <c r="J37" s="397">
        <v>34.66</v>
      </c>
      <c r="K37" s="398">
        <f>J37*1.5</f>
        <v>51.989999999999995</v>
      </c>
      <c r="L37" s="229">
        <f>D37+G37+H37+I37+K37</f>
        <v>136.19</v>
      </c>
      <c r="M37" s="401">
        <v>4</v>
      </c>
      <c r="N37" s="213">
        <v>4</v>
      </c>
    </row>
    <row r="38" ht="12" customHeight="1">
      <c r="C38" s="31"/>
    </row>
    <row r="39" spans="2:3" ht="15.75">
      <c r="B39" s="93" t="s">
        <v>66</v>
      </c>
      <c r="C39" s="31"/>
    </row>
    <row r="40" ht="6" customHeight="1" thickBot="1">
      <c r="C40" s="31"/>
    </row>
    <row r="41" spans="1:14" ht="12.75" customHeight="1">
      <c r="A41" s="433" t="s">
        <v>23</v>
      </c>
      <c r="B41" s="32" t="s">
        <v>24</v>
      </c>
      <c r="C41" s="33" t="s">
        <v>25</v>
      </c>
      <c r="D41" s="605" t="s">
        <v>26</v>
      </c>
      <c r="E41" s="443" t="s">
        <v>27</v>
      </c>
      <c r="F41" s="436"/>
      <c r="G41" s="444"/>
      <c r="H41" s="611" t="s">
        <v>28</v>
      </c>
      <c r="I41" s="611" t="s">
        <v>29</v>
      </c>
      <c r="J41" s="437" t="s">
        <v>30</v>
      </c>
      <c r="K41" s="438"/>
      <c r="L41" s="34" t="s">
        <v>31</v>
      </c>
      <c r="M41" s="439" t="s">
        <v>44</v>
      </c>
      <c r="N41" s="608" t="s">
        <v>82</v>
      </c>
    </row>
    <row r="42" spans="1:14" ht="13.5" thickBot="1">
      <c r="A42" s="610"/>
      <c r="B42" s="35"/>
      <c r="C42" s="36"/>
      <c r="D42" s="606"/>
      <c r="E42" s="19" t="s">
        <v>32</v>
      </c>
      <c r="F42" s="20" t="s">
        <v>33</v>
      </c>
      <c r="G42" s="21" t="s">
        <v>34</v>
      </c>
      <c r="H42" s="440"/>
      <c r="I42" s="440"/>
      <c r="J42" s="22" t="s">
        <v>35</v>
      </c>
      <c r="K42" s="37" t="s">
        <v>36</v>
      </c>
      <c r="L42" s="38"/>
      <c r="M42" s="440"/>
      <c r="N42" s="609"/>
    </row>
    <row r="43" spans="1:14" ht="14.25" customHeight="1" thickTop="1">
      <c r="A43" s="281">
        <v>6</v>
      </c>
      <c r="B43" s="241" t="s">
        <v>76</v>
      </c>
      <c r="C43" s="303" t="s">
        <v>83</v>
      </c>
      <c r="D43" s="375">
        <v>65</v>
      </c>
      <c r="E43" s="376">
        <v>36.6</v>
      </c>
      <c r="F43" s="377">
        <v>35.12</v>
      </c>
      <c r="G43" s="378">
        <f>SUM(E43:F43)</f>
        <v>71.72</v>
      </c>
      <c r="H43" s="379">
        <v>90</v>
      </c>
      <c r="I43" s="380">
        <v>85</v>
      </c>
      <c r="J43" s="381">
        <v>65.96</v>
      </c>
      <c r="K43" s="382">
        <f>J43*1.5</f>
        <v>98.94</v>
      </c>
      <c r="L43" s="210">
        <f>D43+G43+H43+I43+K43</f>
        <v>410.66</v>
      </c>
      <c r="M43" s="399">
        <v>2</v>
      </c>
      <c r="N43" s="211">
        <v>2</v>
      </c>
    </row>
    <row r="44" spans="1:14" ht="13.5" customHeight="1">
      <c r="A44" s="279">
        <v>12</v>
      </c>
      <c r="B44" s="243" t="s">
        <v>87</v>
      </c>
      <c r="C44" s="311" t="s">
        <v>20</v>
      </c>
      <c r="D44" s="383">
        <v>90</v>
      </c>
      <c r="E44" s="384">
        <v>48.26</v>
      </c>
      <c r="F44" s="385">
        <v>39.9</v>
      </c>
      <c r="G44" s="386">
        <f>SUM(E44:F44)</f>
        <v>88.16</v>
      </c>
      <c r="H44" s="387">
        <v>82</v>
      </c>
      <c r="I44" s="388">
        <v>60</v>
      </c>
      <c r="J44" s="389">
        <v>63.7</v>
      </c>
      <c r="K44" s="390">
        <f>J44*1.5</f>
        <v>95.55000000000001</v>
      </c>
      <c r="L44" s="209">
        <f>D44+G44+H44+I44+K44</f>
        <v>415.71</v>
      </c>
      <c r="M44" s="400">
        <v>1</v>
      </c>
      <c r="N44" s="212">
        <v>1</v>
      </c>
    </row>
    <row r="45" spans="1:14" ht="13.5" customHeight="1">
      <c r="A45" s="279">
        <v>18</v>
      </c>
      <c r="B45" s="318" t="s">
        <v>106</v>
      </c>
      <c r="C45" s="311" t="s">
        <v>21</v>
      </c>
      <c r="D45" s="383">
        <v>25</v>
      </c>
      <c r="E45" s="384">
        <v>33.9</v>
      </c>
      <c r="F45" s="385">
        <v>31.94</v>
      </c>
      <c r="G45" s="386">
        <f>SUM(E45:F45)</f>
        <v>65.84</v>
      </c>
      <c r="H45" s="387">
        <v>64</v>
      </c>
      <c r="I45" s="388">
        <v>50</v>
      </c>
      <c r="J45" s="389">
        <v>49</v>
      </c>
      <c r="K45" s="390">
        <f>J45*1.5</f>
        <v>73.5</v>
      </c>
      <c r="L45" s="209">
        <f>D45+G45+H45+I45+K45</f>
        <v>278.34000000000003</v>
      </c>
      <c r="M45" s="400">
        <v>3</v>
      </c>
      <c r="N45" s="212">
        <v>3</v>
      </c>
    </row>
    <row r="46" spans="1:14" ht="13.5" customHeight="1" thickBot="1">
      <c r="A46" s="280">
        <v>24</v>
      </c>
      <c r="B46" s="351" t="s">
        <v>95</v>
      </c>
      <c r="C46" s="319" t="s">
        <v>84</v>
      </c>
      <c r="D46" s="391">
        <v>0</v>
      </c>
      <c r="E46" s="392">
        <v>16.94</v>
      </c>
      <c r="F46" s="393">
        <v>16.16</v>
      </c>
      <c r="G46" s="394">
        <f>SUM(E46:F46)</f>
        <v>33.1</v>
      </c>
      <c r="H46" s="395">
        <v>36</v>
      </c>
      <c r="I46" s="396">
        <v>5</v>
      </c>
      <c r="J46" s="397">
        <v>30.72</v>
      </c>
      <c r="K46" s="398">
        <f>J46*1.5</f>
        <v>46.08</v>
      </c>
      <c r="L46" s="229">
        <f>D46+G46+H46+I46+K46</f>
        <v>120.17999999999999</v>
      </c>
      <c r="M46" s="401">
        <v>4</v>
      </c>
      <c r="N46" s="213">
        <v>4</v>
      </c>
    </row>
    <row r="50" spans="1:8" ht="12.75">
      <c r="A50" s="11" t="s">
        <v>90</v>
      </c>
      <c r="H50" s="11" t="s">
        <v>123</v>
      </c>
    </row>
  </sheetData>
  <sheetProtection/>
  <mergeCells count="26">
    <mergeCell ref="M41:M42"/>
    <mergeCell ref="A41:A42"/>
    <mergeCell ref="D41:D42"/>
    <mergeCell ref="J9:K9"/>
    <mergeCell ref="H41:H42"/>
    <mergeCell ref="I9:I10"/>
    <mergeCell ref="J41:K41"/>
    <mergeCell ref="D32:D33"/>
    <mergeCell ref="E32:G32"/>
    <mergeCell ref="H32:H33"/>
    <mergeCell ref="J32:K32"/>
    <mergeCell ref="M9:M10"/>
    <mergeCell ref="M32:M33"/>
    <mergeCell ref="I32:I33"/>
    <mergeCell ref="B3:L3"/>
    <mergeCell ref="B5:L5"/>
    <mergeCell ref="N9:N10"/>
    <mergeCell ref="N32:N33"/>
    <mergeCell ref="N41:N42"/>
    <mergeCell ref="A9:A10"/>
    <mergeCell ref="E41:G41"/>
    <mergeCell ref="E9:G9"/>
    <mergeCell ref="I41:I42"/>
    <mergeCell ref="D9:D10"/>
    <mergeCell ref="A32:A33"/>
    <mergeCell ref="H9:H10"/>
  </mergeCells>
  <printOptions/>
  <pageMargins left="0.3937007874015748" right="0.3937007874015748" top="0.5905511811023623" bottom="0.5905511811023623" header="0" footer="0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7">
      <selection activeCell="O8" sqref="O8"/>
    </sheetView>
  </sheetViews>
  <sheetFormatPr defaultColWidth="9.00390625" defaultRowHeight="12.75"/>
  <cols>
    <col min="1" max="1" width="3.75390625" style="0" customWidth="1"/>
    <col min="2" max="2" width="19.25390625" style="0" customWidth="1"/>
    <col min="3" max="3" width="6.75390625" style="0" customWidth="1"/>
    <col min="4" max="4" width="6.25390625" style="0" customWidth="1"/>
    <col min="5" max="6" width="5.25390625" style="0" customWidth="1"/>
    <col min="7" max="7" width="7.75390625" style="0" customWidth="1"/>
    <col min="8" max="8" width="5.125" style="0" customWidth="1"/>
    <col min="9" max="9" width="5.625" style="0" customWidth="1"/>
    <col min="10" max="10" width="5.875" style="0" customWidth="1"/>
    <col min="11" max="11" width="7.25390625" style="0" customWidth="1"/>
    <col min="12" max="12" width="8.625" style="0" customWidth="1"/>
    <col min="13" max="13" width="4.25390625" style="0" customWidth="1"/>
    <col min="14" max="14" width="6.75390625" style="0" customWidth="1"/>
  </cols>
  <sheetData>
    <row r="1" spans="1:14" ht="15" customHeight="1">
      <c r="A1" s="77" t="s">
        <v>111</v>
      </c>
      <c r="N1" s="105" t="s">
        <v>92</v>
      </c>
    </row>
    <row r="2" ht="30" customHeight="1"/>
    <row r="3" spans="2:13" ht="18">
      <c r="B3" s="431" t="s">
        <v>18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</row>
    <row r="4" ht="18" customHeight="1">
      <c r="D4" s="10"/>
    </row>
    <row r="5" ht="14.25" customHeight="1">
      <c r="D5" s="10"/>
    </row>
    <row r="6" spans="1:14" ht="18.75">
      <c r="A6" s="441" t="s">
        <v>71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</row>
    <row r="7" spans="1:12" ht="24" customHeight="1" thickBo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4" ht="14.25" customHeight="1">
      <c r="A8" s="614" t="s">
        <v>23</v>
      </c>
      <c r="B8" s="612" t="s">
        <v>24</v>
      </c>
      <c r="C8" s="631" t="s">
        <v>48</v>
      </c>
      <c r="D8" s="626" t="s">
        <v>26</v>
      </c>
      <c r="E8" s="443" t="s">
        <v>27</v>
      </c>
      <c r="F8" s="436"/>
      <c r="G8" s="444"/>
      <c r="H8" s="611" t="s">
        <v>28</v>
      </c>
      <c r="I8" s="611" t="s">
        <v>29</v>
      </c>
      <c r="J8" s="437" t="s">
        <v>30</v>
      </c>
      <c r="K8" s="619"/>
      <c r="L8" s="623" t="s">
        <v>31</v>
      </c>
      <c r="M8" s="608" t="s">
        <v>47</v>
      </c>
      <c r="N8" s="620" t="s">
        <v>50</v>
      </c>
    </row>
    <row r="9" spans="1:14" ht="13.5" thickBot="1">
      <c r="A9" s="615"/>
      <c r="B9" s="613"/>
      <c r="C9" s="632"/>
      <c r="D9" s="594"/>
      <c r="E9" s="19" t="s">
        <v>45</v>
      </c>
      <c r="F9" s="20" t="s">
        <v>46</v>
      </c>
      <c r="G9" s="21" t="s">
        <v>34</v>
      </c>
      <c r="H9" s="440"/>
      <c r="I9" s="440"/>
      <c r="J9" s="22" t="s">
        <v>39</v>
      </c>
      <c r="K9" s="234" t="s">
        <v>40</v>
      </c>
      <c r="L9" s="624"/>
      <c r="M9" s="609"/>
      <c r="N9" s="621"/>
    </row>
    <row r="10" spans="1:14" ht="14.25" customHeight="1" thickTop="1">
      <c r="A10" s="114">
        <v>1</v>
      </c>
      <c r="B10" s="243" t="s">
        <v>98</v>
      </c>
      <c r="C10" s="616" t="s">
        <v>85</v>
      </c>
      <c r="D10" s="251">
        <f>'RT-jednotlivci'!D11</f>
        <v>50</v>
      </c>
      <c r="E10" s="252">
        <f>'RT-jednotlivci'!E11</f>
        <v>43.34</v>
      </c>
      <c r="F10" s="253">
        <f>'RT-jednotlivci'!F11</f>
        <v>41.08</v>
      </c>
      <c r="G10" s="254">
        <f>SUM(E10:F10)</f>
        <v>84.42</v>
      </c>
      <c r="H10" s="255">
        <f>'RT-jednotlivci'!H11</f>
        <v>84</v>
      </c>
      <c r="I10" s="255">
        <f>'RT-jednotlivci'!I11</f>
        <v>65</v>
      </c>
      <c r="J10" s="189">
        <f>'RT-jednotlivci'!J11</f>
        <v>61.54</v>
      </c>
      <c r="K10" s="254">
        <f>J10*1.5</f>
        <v>92.31</v>
      </c>
      <c r="L10" s="256">
        <f>D10+G10+H10+I10+K10</f>
        <v>375.73</v>
      </c>
      <c r="M10" s="255">
        <f>'RT-jednotlivci'!N11</f>
        <v>4</v>
      </c>
      <c r="N10" s="622">
        <f>SUM(M10:M15)</f>
        <v>26</v>
      </c>
    </row>
    <row r="11" spans="1:14" ht="14.25" customHeight="1">
      <c r="A11" s="15">
        <v>2</v>
      </c>
      <c r="B11" s="243" t="s">
        <v>79</v>
      </c>
      <c r="C11" s="617"/>
      <c r="D11" s="257">
        <f>'RT-jednotlivci'!D12</f>
        <v>25</v>
      </c>
      <c r="E11" s="189">
        <f>'RT-jednotlivci'!E12</f>
        <v>22.5</v>
      </c>
      <c r="F11" s="258">
        <f>'RT-jednotlivci'!F12</f>
        <v>20.7</v>
      </c>
      <c r="G11" s="188">
        <f>SUM(E11:F11)</f>
        <v>43.2</v>
      </c>
      <c r="H11" s="190">
        <f>'RT-jednotlivci'!H12</f>
        <v>48</v>
      </c>
      <c r="I11" s="190">
        <f>'RT-jednotlivci'!I12</f>
        <v>35</v>
      </c>
      <c r="J11" s="189">
        <f>'RT-jednotlivci'!J12</f>
        <v>41.61</v>
      </c>
      <c r="K11" s="192">
        <f>J11*1.5</f>
        <v>62.415</v>
      </c>
      <c r="L11" s="259">
        <f>D11+G11+H11+I11+K11</f>
        <v>213.61499999999998</v>
      </c>
      <c r="M11" s="190">
        <f>'RT-jednotlivci'!N12</f>
        <v>6</v>
      </c>
      <c r="N11" s="589"/>
    </row>
    <row r="12" spans="1:14" ht="14.25" customHeight="1">
      <c r="A12" s="15">
        <v>3</v>
      </c>
      <c r="B12" s="243" t="s">
        <v>99</v>
      </c>
      <c r="C12" s="617"/>
      <c r="D12" s="257">
        <f>'RT-jednotlivci'!D13</f>
        <v>10</v>
      </c>
      <c r="E12" s="189">
        <f>'RT-jednotlivci'!E13</f>
        <v>21.2</v>
      </c>
      <c r="F12" s="258">
        <f>'RT-jednotlivci'!F13</f>
        <v>20.8</v>
      </c>
      <c r="G12" s="188">
        <f>SUM(E12:F12)</f>
        <v>42</v>
      </c>
      <c r="H12" s="190">
        <f>'RT-jednotlivci'!H13</f>
        <v>62</v>
      </c>
      <c r="I12" s="190">
        <f>'RT-jednotlivci'!I13</f>
        <v>35</v>
      </c>
      <c r="J12" s="189">
        <f>'RT-jednotlivci'!J13</f>
        <v>44.08</v>
      </c>
      <c r="K12" s="192">
        <f>J12*1.5</f>
        <v>66.12</v>
      </c>
      <c r="L12" s="259">
        <f>D12+G12+H12+I12+K12</f>
        <v>215.12</v>
      </c>
      <c r="M12" s="190">
        <f>'RT-jednotlivci'!N13</f>
        <v>5</v>
      </c>
      <c r="N12" s="589"/>
    </row>
    <row r="13" spans="1:14" ht="14.25" customHeight="1">
      <c r="A13" s="15">
        <v>4</v>
      </c>
      <c r="B13" s="243" t="s">
        <v>118</v>
      </c>
      <c r="C13" s="617"/>
      <c r="D13" s="257">
        <f>'RT-jednotlivci'!D14</f>
        <v>0</v>
      </c>
      <c r="E13" s="189">
        <f>'RT-jednotlivci'!E14</f>
        <v>19.12</v>
      </c>
      <c r="F13" s="258">
        <f>'RT-jednotlivci'!F14</f>
        <v>18.66</v>
      </c>
      <c r="G13" s="188">
        <f>SUM(E13:F13)</f>
        <v>37.78</v>
      </c>
      <c r="H13" s="190">
        <f>'RT-jednotlivci'!H14</f>
        <v>48</v>
      </c>
      <c r="I13" s="190">
        <f>'RT-jednotlivci'!I14</f>
        <v>25</v>
      </c>
      <c r="J13" s="189">
        <f>'RT-jednotlivci'!J14</f>
        <v>44.34</v>
      </c>
      <c r="K13" s="192">
        <f>J13*1.5</f>
        <v>66.51</v>
      </c>
      <c r="L13" s="259">
        <f>D13+G13+H13+I13+K13</f>
        <v>177.29000000000002</v>
      </c>
      <c r="M13" s="190">
        <f>'RT-jednotlivci'!N14</f>
        <v>8</v>
      </c>
      <c r="N13" s="120" t="s">
        <v>49</v>
      </c>
    </row>
    <row r="14" spans="1:14" ht="14.25" customHeight="1">
      <c r="A14" s="15">
        <v>5</v>
      </c>
      <c r="B14" s="117" t="s">
        <v>77</v>
      </c>
      <c r="C14" s="617"/>
      <c r="D14" s="260">
        <f>'RT-jednotlivci'!D34</f>
        <v>80</v>
      </c>
      <c r="E14" s="206">
        <f>'RT-jednotlivci'!E34</f>
        <v>36.9</v>
      </c>
      <c r="F14" s="261">
        <f>'RT-jednotlivci'!F34</f>
        <v>34.8</v>
      </c>
      <c r="G14" s="205">
        <f>SUM(E14:F14)</f>
        <v>71.69999999999999</v>
      </c>
      <c r="H14" s="207">
        <f>'RT-jednotlivci'!H34</f>
        <v>78</v>
      </c>
      <c r="I14" s="207">
        <f>'RT-jednotlivci'!I34</f>
        <v>85</v>
      </c>
      <c r="J14" s="206">
        <f>'RT-jednotlivci'!J34</f>
        <v>56.24</v>
      </c>
      <c r="K14" s="208">
        <f>J14*1.5</f>
        <v>84.36</v>
      </c>
      <c r="L14" s="262">
        <f>D14+G14+H14+I14+K14</f>
        <v>399.06</v>
      </c>
      <c r="M14" s="207">
        <f>'RT-jednotlivci'!N34</f>
        <v>1</v>
      </c>
      <c r="N14" s="595">
        <v>2</v>
      </c>
    </row>
    <row r="15" spans="1:14" ht="14.25" customHeight="1" thickBot="1">
      <c r="A15" s="17">
        <v>6</v>
      </c>
      <c r="B15" s="249" t="s">
        <v>76</v>
      </c>
      <c r="C15" s="618"/>
      <c r="D15" s="263">
        <f>'RT-jednotlivci'!D43</f>
        <v>65</v>
      </c>
      <c r="E15" s="231">
        <f>'RT-jednotlivci'!E43</f>
        <v>36.6</v>
      </c>
      <c r="F15" s="264">
        <f>'RT-jednotlivci'!F43</f>
        <v>35.12</v>
      </c>
      <c r="G15" s="230">
        <f aca="true" t="shared" si="0" ref="G15:G20">SUM(E15:F15)</f>
        <v>71.72</v>
      </c>
      <c r="H15" s="232">
        <f>'RT-jednotlivci'!H43</f>
        <v>90</v>
      </c>
      <c r="I15" s="232">
        <f>'RT-jednotlivci'!I43</f>
        <v>85</v>
      </c>
      <c r="J15" s="231">
        <f>'RT-jednotlivci'!J43</f>
        <v>65.96</v>
      </c>
      <c r="K15" s="233">
        <f aca="true" t="shared" si="1" ref="K15:K20">J15*1.5</f>
        <v>98.94</v>
      </c>
      <c r="L15" s="265">
        <f aca="true" t="shared" si="2" ref="L15:L20">D15+G15+H15+I15+K15</f>
        <v>410.66</v>
      </c>
      <c r="M15" s="232">
        <f>'RT-jednotlivci'!N43</f>
        <v>2</v>
      </c>
      <c r="N15" s="596"/>
    </row>
    <row r="16" spans="1:14" ht="14.25" customHeight="1">
      <c r="A16" s="226">
        <v>7</v>
      </c>
      <c r="B16" s="247" t="s">
        <v>86</v>
      </c>
      <c r="C16" s="630" t="s">
        <v>37</v>
      </c>
      <c r="D16" s="266">
        <f>'RT-jednotlivci'!D15</f>
        <v>80</v>
      </c>
      <c r="E16" s="218">
        <f>'RT-jednotlivci'!E15</f>
        <v>38.86</v>
      </c>
      <c r="F16" s="267">
        <f>'RT-jednotlivci'!F15</f>
        <v>36.46</v>
      </c>
      <c r="G16" s="221">
        <f t="shared" si="0"/>
        <v>75.32</v>
      </c>
      <c r="H16" s="219">
        <f>'RT-jednotlivci'!H15</f>
        <v>94</v>
      </c>
      <c r="I16" s="219">
        <f>'RT-jednotlivci'!I15</f>
        <v>75</v>
      </c>
      <c r="J16" s="218">
        <f>'RT-jednotlivci'!J15</f>
        <v>50.5</v>
      </c>
      <c r="K16" s="221">
        <f t="shared" si="1"/>
        <v>75.75</v>
      </c>
      <c r="L16" s="268">
        <f t="shared" si="2"/>
        <v>400.07</v>
      </c>
      <c r="M16" s="219">
        <f>'RT-jednotlivci'!N15</f>
        <v>2</v>
      </c>
      <c r="N16" s="588">
        <f>SUM(M16:M21)</f>
        <v>18</v>
      </c>
    </row>
    <row r="17" spans="1:14" ht="14.25" customHeight="1">
      <c r="A17" s="15">
        <v>8</v>
      </c>
      <c r="B17" s="243" t="s">
        <v>91</v>
      </c>
      <c r="C17" s="617"/>
      <c r="D17" s="257">
        <f>'RT-jednotlivci'!D16</f>
        <v>90</v>
      </c>
      <c r="E17" s="189">
        <f>'RT-jednotlivci'!E16</f>
        <v>35.44</v>
      </c>
      <c r="F17" s="258">
        <f>'RT-jednotlivci'!F16</f>
        <v>29.16</v>
      </c>
      <c r="G17" s="188">
        <f t="shared" si="0"/>
        <v>64.6</v>
      </c>
      <c r="H17" s="190">
        <f>'RT-jednotlivci'!H16</f>
        <v>82</v>
      </c>
      <c r="I17" s="190">
        <f>'RT-jednotlivci'!I16</f>
        <v>80</v>
      </c>
      <c r="J17" s="189">
        <f>'RT-jednotlivci'!J16</f>
        <v>71.24</v>
      </c>
      <c r="K17" s="192">
        <f t="shared" si="1"/>
        <v>106.85999999999999</v>
      </c>
      <c r="L17" s="259">
        <f t="shared" si="2"/>
        <v>423.46000000000004</v>
      </c>
      <c r="M17" s="190">
        <f>'RT-jednotlivci'!N16</f>
        <v>1</v>
      </c>
      <c r="N17" s="625"/>
    </row>
    <row r="18" spans="1:14" ht="14.25" customHeight="1">
      <c r="A18" s="15">
        <v>9</v>
      </c>
      <c r="B18" s="243" t="s">
        <v>97</v>
      </c>
      <c r="C18" s="617"/>
      <c r="D18" s="257">
        <f>'RT-jednotlivci'!D17</f>
        <v>90</v>
      </c>
      <c r="E18" s="189">
        <f>'RT-jednotlivci'!E17</f>
        <v>28.46</v>
      </c>
      <c r="F18" s="258">
        <f>'RT-jednotlivci'!F17</f>
        <v>26.92</v>
      </c>
      <c r="G18" s="188">
        <f t="shared" si="0"/>
        <v>55.38</v>
      </c>
      <c r="H18" s="190">
        <f>'RT-jednotlivci'!H17</f>
        <v>78</v>
      </c>
      <c r="I18" s="190">
        <f>'RT-jednotlivci'!I17</f>
        <v>85</v>
      </c>
      <c r="J18" s="189">
        <f>'RT-jednotlivci'!J17</f>
        <v>50.98</v>
      </c>
      <c r="K18" s="192">
        <f t="shared" si="1"/>
        <v>76.47</v>
      </c>
      <c r="L18" s="259">
        <f t="shared" si="2"/>
        <v>384.85</v>
      </c>
      <c r="M18" s="190">
        <f>'RT-jednotlivci'!N17</f>
        <v>3</v>
      </c>
      <c r="N18" s="625"/>
    </row>
    <row r="19" spans="1:14" ht="14.25" customHeight="1">
      <c r="A19" s="15">
        <v>10</v>
      </c>
      <c r="B19" s="243" t="s">
        <v>113</v>
      </c>
      <c r="C19" s="617"/>
      <c r="D19" s="257">
        <f>'RT-jednotlivci'!D18</f>
        <v>0</v>
      </c>
      <c r="E19" s="189">
        <f>'RT-jednotlivci'!E18</f>
        <v>19.96</v>
      </c>
      <c r="F19" s="258">
        <f>'RT-jednotlivci'!F18</f>
        <v>19.42</v>
      </c>
      <c r="G19" s="188">
        <f t="shared" si="0"/>
        <v>39.38</v>
      </c>
      <c r="H19" s="190">
        <f>'RT-jednotlivci'!H18</f>
        <v>50</v>
      </c>
      <c r="I19" s="190">
        <f>'RT-jednotlivci'!I18</f>
        <v>15</v>
      </c>
      <c r="J19" s="189">
        <f>'RT-jednotlivci'!J18</f>
        <v>43.88</v>
      </c>
      <c r="K19" s="192">
        <f t="shared" si="1"/>
        <v>65.82000000000001</v>
      </c>
      <c r="L19" s="259">
        <f t="shared" si="2"/>
        <v>170.2</v>
      </c>
      <c r="M19" s="190">
        <f>'RT-jednotlivci'!N18</f>
        <v>9</v>
      </c>
      <c r="N19" s="120" t="s">
        <v>49</v>
      </c>
    </row>
    <row r="20" spans="1:14" ht="14.25" customHeight="1">
      <c r="A20" s="15">
        <v>11</v>
      </c>
      <c r="B20" s="117" t="s">
        <v>96</v>
      </c>
      <c r="C20" s="617"/>
      <c r="D20" s="260">
        <f>'RT-jednotlivci'!D35</f>
        <v>85</v>
      </c>
      <c r="E20" s="206">
        <f>'RT-jednotlivci'!E35</f>
        <v>33.6</v>
      </c>
      <c r="F20" s="261">
        <f>'RT-jednotlivci'!F35</f>
        <v>31.68</v>
      </c>
      <c r="G20" s="205">
        <f t="shared" si="0"/>
        <v>65.28</v>
      </c>
      <c r="H20" s="207">
        <f>'RT-jednotlivci'!H35</f>
        <v>84</v>
      </c>
      <c r="I20" s="207">
        <f>'RT-jednotlivci'!I35</f>
        <v>65</v>
      </c>
      <c r="J20" s="206">
        <f>'RT-jednotlivci'!J35</f>
        <v>62.16</v>
      </c>
      <c r="K20" s="208">
        <f t="shared" si="1"/>
        <v>93.24</v>
      </c>
      <c r="L20" s="262">
        <f t="shared" si="2"/>
        <v>392.52</v>
      </c>
      <c r="M20" s="207">
        <f>'RT-jednotlivci'!N35</f>
        <v>2</v>
      </c>
      <c r="N20" s="590">
        <v>1</v>
      </c>
    </row>
    <row r="21" spans="1:14" ht="14.25" customHeight="1" thickBot="1">
      <c r="A21" s="17">
        <v>12</v>
      </c>
      <c r="B21" s="249" t="s">
        <v>87</v>
      </c>
      <c r="C21" s="618"/>
      <c r="D21" s="263">
        <f>'RT-jednotlivci'!D44</f>
        <v>90</v>
      </c>
      <c r="E21" s="231">
        <f>'RT-jednotlivci'!E44</f>
        <v>48.26</v>
      </c>
      <c r="F21" s="264">
        <f>'RT-jednotlivci'!F44</f>
        <v>39.9</v>
      </c>
      <c r="G21" s="230">
        <f aca="true" t="shared" si="3" ref="G21:G26">SUM(E21:F21)</f>
        <v>88.16</v>
      </c>
      <c r="H21" s="232">
        <f>'RT-jednotlivci'!H44</f>
        <v>82</v>
      </c>
      <c r="I21" s="232">
        <f>'RT-jednotlivci'!I44</f>
        <v>60</v>
      </c>
      <c r="J21" s="231">
        <f>'RT-jednotlivci'!J44</f>
        <v>63.7</v>
      </c>
      <c r="K21" s="233">
        <f aca="true" t="shared" si="4" ref="K21:K26">J21*1.5</f>
        <v>95.55000000000001</v>
      </c>
      <c r="L21" s="265">
        <f aca="true" t="shared" si="5" ref="L21:L26">D21+G21+H21+I21+K21</f>
        <v>415.71</v>
      </c>
      <c r="M21" s="232">
        <f>'RT-jednotlivci'!N44</f>
        <v>1</v>
      </c>
      <c r="N21" s="591"/>
    </row>
    <row r="22" spans="1:14" ht="14.25" customHeight="1">
      <c r="A22" s="226">
        <v>13</v>
      </c>
      <c r="B22" s="247" t="s">
        <v>108</v>
      </c>
      <c r="C22" s="630" t="s">
        <v>38</v>
      </c>
      <c r="D22" s="266">
        <f>'RT-jednotlivci'!D19</f>
        <v>0</v>
      </c>
      <c r="E22" s="218">
        <f>'RT-jednotlivci'!E19</f>
        <v>17.54</v>
      </c>
      <c r="F22" s="267">
        <f>'RT-jednotlivci'!F19</f>
        <v>13.72</v>
      </c>
      <c r="G22" s="221">
        <f t="shared" si="3"/>
        <v>31.259999999999998</v>
      </c>
      <c r="H22" s="219">
        <f>'RT-jednotlivci'!H19</f>
        <v>58</v>
      </c>
      <c r="I22" s="219">
        <f>'RT-jednotlivci'!I19</f>
        <v>50</v>
      </c>
      <c r="J22" s="218">
        <f>'RT-jednotlivci'!J19</f>
        <v>46</v>
      </c>
      <c r="K22" s="221">
        <f t="shared" si="4"/>
        <v>69</v>
      </c>
      <c r="L22" s="268">
        <f t="shared" si="5"/>
        <v>208.26</v>
      </c>
      <c r="M22" s="219">
        <f>'RT-jednotlivci'!N19</f>
        <v>7</v>
      </c>
      <c r="N22" s="588">
        <f>SUM(M22:M27)</f>
        <v>50</v>
      </c>
    </row>
    <row r="23" spans="1:14" ht="14.25" customHeight="1">
      <c r="A23" s="15">
        <v>14</v>
      </c>
      <c r="B23" s="243" t="s">
        <v>107</v>
      </c>
      <c r="C23" s="617"/>
      <c r="D23" s="257">
        <f>'RT-jednotlivci'!D20</f>
        <v>0</v>
      </c>
      <c r="E23" s="189">
        <f>'RT-jednotlivci'!E20</f>
        <v>19.78</v>
      </c>
      <c r="F23" s="258">
        <f>'RT-jednotlivci'!F20</f>
        <v>15.6</v>
      </c>
      <c r="G23" s="188">
        <f t="shared" si="3"/>
        <v>35.38</v>
      </c>
      <c r="H23" s="190">
        <f>'RT-jednotlivci'!H20</f>
        <v>40</v>
      </c>
      <c r="I23" s="190">
        <f>'RT-jednotlivci'!I20</f>
        <v>15</v>
      </c>
      <c r="J23" s="189">
        <f>'RT-jednotlivci'!J20</f>
        <v>41.32</v>
      </c>
      <c r="K23" s="192">
        <f t="shared" si="4"/>
        <v>61.980000000000004</v>
      </c>
      <c r="L23" s="259">
        <f t="shared" si="5"/>
        <v>152.36</v>
      </c>
      <c r="M23" s="190">
        <f>'RT-jednotlivci'!N20</f>
        <v>13</v>
      </c>
      <c r="N23" s="589"/>
    </row>
    <row r="24" spans="1:14" ht="14.25" customHeight="1">
      <c r="A24" s="15">
        <v>15</v>
      </c>
      <c r="B24" s="243" t="s">
        <v>109</v>
      </c>
      <c r="C24" s="617"/>
      <c r="D24" s="257">
        <f>'RT-jednotlivci'!D21</f>
        <v>0</v>
      </c>
      <c r="E24" s="189">
        <f>'RT-jednotlivci'!E21</f>
        <v>16.78</v>
      </c>
      <c r="F24" s="258">
        <f>'RT-jednotlivci'!F21</f>
        <v>9.3</v>
      </c>
      <c r="G24" s="188">
        <f t="shared" si="3"/>
        <v>26.080000000000002</v>
      </c>
      <c r="H24" s="190">
        <f>'RT-jednotlivci'!H21</f>
        <v>18</v>
      </c>
      <c r="I24" s="190">
        <f>'RT-jednotlivci'!I21</f>
        <v>10</v>
      </c>
      <c r="J24" s="189">
        <f>'RT-jednotlivci'!J21</f>
        <v>39.1</v>
      </c>
      <c r="K24" s="192">
        <f t="shared" si="4"/>
        <v>58.650000000000006</v>
      </c>
      <c r="L24" s="259">
        <f t="shared" si="5"/>
        <v>112.73</v>
      </c>
      <c r="M24" s="190">
        <f>'RT-jednotlivci'!N21</f>
        <v>14</v>
      </c>
      <c r="N24" s="589"/>
    </row>
    <row r="25" spans="1:14" ht="14.25" customHeight="1">
      <c r="A25" s="15">
        <v>16</v>
      </c>
      <c r="B25" s="243" t="s">
        <v>88</v>
      </c>
      <c r="C25" s="617"/>
      <c r="D25" s="257">
        <f>'RT-jednotlivci'!D22</f>
        <v>0</v>
      </c>
      <c r="E25" s="189">
        <f>'RT-jednotlivci'!E22</f>
        <v>13.66</v>
      </c>
      <c r="F25" s="258">
        <f>'RT-jednotlivci'!F22</f>
        <v>12.02</v>
      </c>
      <c r="G25" s="188">
        <f t="shared" si="3"/>
        <v>25.68</v>
      </c>
      <c r="H25" s="190">
        <f>'RT-jednotlivci'!H22</f>
        <v>46</v>
      </c>
      <c r="I25" s="190">
        <f>'RT-jednotlivci'!I22</f>
        <v>40</v>
      </c>
      <c r="J25" s="189">
        <f>'RT-jednotlivci'!J22</f>
        <v>34.46</v>
      </c>
      <c r="K25" s="192">
        <f t="shared" si="4"/>
        <v>51.69</v>
      </c>
      <c r="L25" s="259">
        <f t="shared" si="5"/>
        <v>163.37</v>
      </c>
      <c r="M25" s="190">
        <f>'RT-jednotlivci'!N22</f>
        <v>10</v>
      </c>
      <c r="N25" s="120" t="s">
        <v>49</v>
      </c>
    </row>
    <row r="26" spans="1:14" ht="14.25" customHeight="1">
      <c r="A26" s="15">
        <v>17</v>
      </c>
      <c r="B26" s="117" t="s">
        <v>101</v>
      </c>
      <c r="C26" s="617"/>
      <c r="D26" s="260">
        <f>'RT-jednotlivci'!D36</f>
        <v>50</v>
      </c>
      <c r="E26" s="206">
        <f>'RT-jednotlivci'!E36</f>
        <v>28.72</v>
      </c>
      <c r="F26" s="261">
        <f>'RT-jednotlivci'!F36</f>
        <v>28.36</v>
      </c>
      <c r="G26" s="205">
        <f t="shared" si="3"/>
        <v>57.08</v>
      </c>
      <c r="H26" s="207">
        <f>'RT-jednotlivci'!H36</f>
        <v>76</v>
      </c>
      <c r="I26" s="207">
        <f>'RT-jednotlivci'!I36</f>
        <v>70</v>
      </c>
      <c r="J26" s="206">
        <f>'RT-jednotlivci'!J36</f>
        <v>52.58</v>
      </c>
      <c r="K26" s="208">
        <f t="shared" si="4"/>
        <v>78.87</v>
      </c>
      <c r="L26" s="262">
        <f t="shared" si="5"/>
        <v>331.95</v>
      </c>
      <c r="M26" s="207">
        <f>'RT-jednotlivci'!N36</f>
        <v>3</v>
      </c>
      <c r="N26" s="590">
        <v>3</v>
      </c>
    </row>
    <row r="27" spans="1:14" ht="14.25" customHeight="1" thickBot="1">
      <c r="A27" s="17">
        <v>18</v>
      </c>
      <c r="B27" s="249" t="s">
        <v>106</v>
      </c>
      <c r="C27" s="618"/>
      <c r="D27" s="263">
        <f>'RT-jednotlivci'!D45</f>
        <v>25</v>
      </c>
      <c r="E27" s="231">
        <f>'RT-jednotlivci'!E45</f>
        <v>33.9</v>
      </c>
      <c r="F27" s="264">
        <f>'RT-jednotlivci'!F45</f>
        <v>31.94</v>
      </c>
      <c r="G27" s="230">
        <f aca="true" t="shared" si="6" ref="G27:G33">SUM(E27:F27)</f>
        <v>65.84</v>
      </c>
      <c r="H27" s="232">
        <f>'RT-jednotlivci'!H45</f>
        <v>64</v>
      </c>
      <c r="I27" s="232">
        <f>'RT-jednotlivci'!I45</f>
        <v>50</v>
      </c>
      <c r="J27" s="231">
        <f>'RT-jednotlivci'!J45</f>
        <v>49</v>
      </c>
      <c r="K27" s="233">
        <f aca="true" t="shared" si="7" ref="K27:K33">J27*1.5</f>
        <v>73.5</v>
      </c>
      <c r="L27" s="265">
        <f aca="true" t="shared" si="8" ref="L27:L33">D27+G27+H27+I27+K27</f>
        <v>278.34000000000003</v>
      </c>
      <c r="M27" s="232">
        <f>'RT-jednotlivci'!N45</f>
        <v>3</v>
      </c>
      <c r="N27" s="591"/>
    </row>
    <row r="28" spans="1:14" ht="15" customHeight="1">
      <c r="A28" s="136">
        <v>19</v>
      </c>
      <c r="B28" s="250" t="s">
        <v>102</v>
      </c>
      <c r="C28" s="627" t="s">
        <v>89</v>
      </c>
      <c r="D28" s="266">
        <f>'RT-jednotlivci'!D23</f>
        <v>0</v>
      </c>
      <c r="E28" s="218">
        <f>'RT-jednotlivci'!E23</f>
        <v>17.98</v>
      </c>
      <c r="F28" s="267">
        <f>'RT-jednotlivci'!F23</f>
        <v>17.78</v>
      </c>
      <c r="G28" s="221">
        <f t="shared" si="6"/>
        <v>35.760000000000005</v>
      </c>
      <c r="H28" s="219">
        <f>'RT-jednotlivci'!H23</f>
        <v>28</v>
      </c>
      <c r="I28" s="219">
        <f>'RT-jednotlivci'!I23</f>
        <v>0</v>
      </c>
      <c r="J28" s="218">
        <f>'RT-jednotlivci'!J23</f>
        <v>29.2</v>
      </c>
      <c r="K28" s="221">
        <f t="shared" si="7"/>
        <v>43.8</v>
      </c>
      <c r="L28" s="268">
        <f t="shared" si="8"/>
        <v>107.56</v>
      </c>
      <c r="M28" s="219">
        <f>'RT-jednotlivci'!N23</f>
        <v>15</v>
      </c>
      <c r="N28" s="588">
        <f>SUM(M28:M33)</f>
        <v>62</v>
      </c>
    </row>
    <row r="29" spans="1:14" ht="14.25" customHeight="1">
      <c r="A29" s="137">
        <v>20</v>
      </c>
      <c r="B29" s="243" t="s">
        <v>119</v>
      </c>
      <c r="C29" s="628"/>
      <c r="D29" s="257">
        <f>'RT-jednotlivci'!D24</f>
        <v>0</v>
      </c>
      <c r="E29" s="189">
        <f>'RT-jednotlivci'!E24</f>
        <v>18.2</v>
      </c>
      <c r="F29" s="258">
        <f>'RT-jednotlivci'!F24</f>
        <v>17.44</v>
      </c>
      <c r="G29" s="188">
        <f t="shared" si="6"/>
        <v>35.64</v>
      </c>
      <c r="H29" s="190">
        <f>'RT-jednotlivci'!H24</f>
        <v>52</v>
      </c>
      <c r="I29" s="190">
        <f>'RT-jednotlivci'!I24</f>
        <v>25</v>
      </c>
      <c r="J29" s="189">
        <f>'RT-jednotlivci'!J24</f>
        <v>31.8</v>
      </c>
      <c r="K29" s="192">
        <f t="shared" si="7"/>
        <v>47.7</v>
      </c>
      <c r="L29" s="259">
        <f t="shared" si="8"/>
        <v>160.34</v>
      </c>
      <c r="M29" s="190">
        <f>'RT-jednotlivci'!N24</f>
        <v>11</v>
      </c>
      <c r="N29" s="589"/>
    </row>
    <row r="30" spans="1:14" ht="14.25" customHeight="1">
      <c r="A30" s="137">
        <v>21</v>
      </c>
      <c r="B30" s="243" t="s">
        <v>103</v>
      </c>
      <c r="C30" s="628"/>
      <c r="D30" s="257">
        <f>'RT-jednotlivci'!D25</f>
        <v>0</v>
      </c>
      <c r="E30" s="189">
        <f>'RT-jednotlivci'!E25</f>
        <v>17.26</v>
      </c>
      <c r="F30" s="258">
        <f>'RT-jednotlivci'!F25</f>
        <v>15.86</v>
      </c>
      <c r="G30" s="188">
        <f t="shared" si="6"/>
        <v>33.120000000000005</v>
      </c>
      <c r="H30" s="190">
        <f>'RT-jednotlivci'!H25</f>
        <v>22</v>
      </c>
      <c r="I30" s="190">
        <f>'RT-jednotlivci'!I25</f>
        <v>10</v>
      </c>
      <c r="J30" s="189">
        <f>'RT-jednotlivci'!J25</f>
        <v>24.76</v>
      </c>
      <c r="K30" s="192">
        <f t="shared" si="7"/>
        <v>37.14</v>
      </c>
      <c r="L30" s="259">
        <f t="shared" si="8"/>
        <v>102.26</v>
      </c>
      <c r="M30" s="190">
        <f>'RT-jednotlivci'!N25</f>
        <v>16</v>
      </c>
      <c r="N30" s="589"/>
    </row>
    <row r="31" spans="1:14" ht="14.25" customHeight="1">
      <c r="A31" s="137">
        <v>22</v>
      </c>
      <c r="B31" s="243" t="s">
        <v>104</v>
      </c>
      <c r="C31" s="628"/>
      <c r="D31" s="257">
        <f>'RT-jednotlivci'!D26</f>
        <v>0</v>
      </c>
      <c r="E31" s="189">
        <f>'RT-jednotlivci'!E26</f>
        <v>19.72</v>
      </c>
      <c r="F31" s="258">
        <f>'RT-jednotlivci'!F26</f>
        <v>19.32</v>
      </c>
      <c r="G31" s="188">
        <f t="shared" si="6"/>
        <v>39.04</v>
      </c>
      <c r="H31" s="190">
        <f>'RT-jednotlivci'!H26</f>
        <v>42</v>
      </c>
      <c r="I31" s="190">
        <f>'RT-jednotlivci'!I26</f>
        <v>20</v>
      </c>
      <c r="J31" s="189">
        <f>'RT-jednotlivci'!J26</f>
        <v>34.54</v>
      </c>
      <c r="K31" s="192">
        <f t="shared" si="7"/>
        <v>51.81</v>
      </c>
      <c r="L31" s="259">
        <f t="shared" si="8"/>
        <v>152.85</v>
      </c>
      <c r="M31" s="190">
        <f>'RT-jednotlivci'!N26</f>
        <v>12</v>
      </c>
      <c r="N31" s="120" t="s">
        <v>49</v>
      </c>
    </row>
    <row r="32" spans="1:14" ht="14.25" customHeight="1">
      <c r="A32" s="137">
        <v>23</v>
      </c>
      <c r="B32" s="117" t="s">
        <v>94</v>
      </c>
      <c r="C32" s="628"/>
      <c r="D32" s="260">
        <f>'RT-jednotlivci'!D37</f>
        <v>0</v>
      </c>
      <c r="E32" s="206">
        <f>'RT-jednotlivci'!E37</f>
        <v>16.86</v>
      </c>
      <c r="F32" s="261">
        <f>'RT-jednotlivci'!F37</f>
        <v>16.34</v>
      </c>
      <c r="G32" s="205">
        <f t="shared" si="6"/>
        <v>33.2</v>
      </c>
      <c r="H32" s="207">
        <f>'RT-jednotlivci'!H37</f>
        <v>46</v>
      </c>
      <c r="I32" s="207">
        <f>'RT-jednotlivci'!I37</f>
        <v>5</v>
      </c>
      <c r="J32" s="206">
        <f>'RT-jednotlivci'!J37</f>
        <v>34.66</v>
      </c>
      <c r="K32" s="208">
        <f t="shared" si="7"/>
        <v>51.989999999999995</v>
      </c>
      <c r="L32" s="262">
        <f t="shared" si="8"/>
        <v>136.19</v>
      </c>
      <c r="M32" s="207">
        <f>'RT-jednotlivci'!N37</f>
        <v>4</v>
      </c>
      <c r="N32" s="590">
        <v>4</v>
      </c>
    </row>
    <row r="33" spans="1:14" ht="14.25" customHeight="1" thickBot="1">
      <c r="A33" s="364">
        <v>24</v>
      </c>
      <c r="B33" s="249" t="s">
        <v>95</v>
      </c>
      <c r="C33" s="629"/>
      <c r="D33" s="263">
        <f>'RT-jednotlivci'!D46</f>
        <v>0</v>
      </c>
      <c r="E33" s="231">
        <f>'RT-jednotlivci'!E46</f>
        <v>16.94</v>
      </c>
      <c r="F33" s="264">
        <f>'RT-jednotlivci'!F46</f>
        <v>16.16</v>
      </c>
      <c r="G33" s="230">
        <f t="shared" si="6"/>
        <v>33.1</v>
      </c>
      <c r="H33" s="232">
        <f>'RT-jednotlivci'!H46</f>
        <v>36</v>
      </c>
      <c r="I33" s="232">
        <f>'RT-jednotlivci'!I46</f>
        <v>5</v>
      </c>
      <c r="J33" s="231">
        <f>'RT-jednotlivci'!J46</f>
        <v>30.72</v>
      </c>
      <c r="K33" s="233">
        <f t="shared" si="7"/>
        <v>46.08</v>
      </c>
      <c r="L33" s="265">
        <f t="shared" si="8"/>
        <v>120.17999999999999</v>
      </c>
      <c r="M33" s="232">
        <f>'RT-jednotlivci'!N46</f>
        <v>4</v>
      </c>
      <c r="N33" s="591"/>
    </row>
    <row r="34" spans="1:12" ht="12.75">
      <c r="A34" s="24"/>
      <c r="B34" s="24"/>
      <c r="C34" s="25"/>
      <c r="D34" s="24"/>
      <c r="E34" s="26"/>
      <c r="F34" s="23"/>
      <c r="G34" s="27"/>
      <c r="H34" s="24"/>
      <c r="I34" s="27"/>
      <c r="J34" s="28"/>
      <c r="K34" s="29"/>
      <c r="L34" s="30"/>
    </row>
    <row r="35" spans="1:12" ht="12.75">
      <c r="A35" s="24"/>
      <c r="B35" s="24"/>
      <c r="C35" s="25"/>
      <c r="D35" s="24"/>
      <c r="E35" s="26"/>
      <c r="F35" s="23"/>
      <c r="G35" s="27"/>
      <c r="H35" s="24"/>
      <c r="I35" s="27"/>
      <c r="J35" s="28"/>
      <c r="K35" s="29"/>
      <c r="L35" s="30"/>
    </row>
    <row r="36" spans="1:12" ht="12.75">
      <c r="A36" s="24"/>
      <c r="B36" s="24"/>
      <c r="C36" s="25"/>
      <c r="D36" s="24"/>
      <c r="E36" s="26"/>
      <c r="F36" s="23"/>
      <c r="G36" s="27"/>
      <c r="H36" s="24"/>
      <c r="I36" s="27"/>
      <c r="J36" s="28"/>
      <c r="K36" s="29"/>
      <c r="L36" s="30"/>
    </row>
    <row r="37" spans="1:12" ht="12.75">
      <c r="A37" s="24"/>
      <c r="B37" s="24"/>
      <c r="C37" s="25"/>
      <c r="D37" s="24"/>
      <c r="E37" s="26"/>
      <c r="F37" s="23"/>
      <c r="G37" s="27"/>
      <c r="H37" s="24"/>
      <c r="I37" s="27"/>
      <c r="J37" s="28"/>
      <c r="K37" s="29"/>
      <c r="L37" s="30"/>
    </row>
    <row r="38" spans="1:12" ht="12.75">
      <c r="A38" s="24"/>
      <c r="B38" s="24"/>
      <c r="C38" s="25"/>
      <c r="D38" s="24"/>
      <c r="E38" s="26"/>
      <c r="F38" s="23"/>
      <c r="G38" s="27"/>
      <c r="H38" s="24"/>
      <c r="I38" s="27"/>
      <c r="J38" s="28"/>
      <c r="K38" s="29"/>
      <c r="L38" s="30"/>
    </row>
    <row r="39" spans="1:8" ht="12.75">
      <c r="A39" s="11" t="s">
        <v>90</v>
      </c>
      <c r="H39" s="11" t="s">
        <v>123</v>
      </c>
    </row>
    <row r="40" spans="1:12" ht="12.75">
      <c r="A40" s="24"/>
      <c r="B40" s="24"/>
      <c r="C40" s="25"/>
      <c r="D40" s="24"/>
      <c r="E40" s="26"/>
      <c r="F40" s="23"/>
      <c r="G40" s="27"/>
      <c r="H40" s="24"/>
      <c r="I40" s="27"/>
      <c r="J40" s="28"/>
      <c r="K40" s="29"/>
      <c r="L40" s="30"/>
    </row>
  </sheetData>
  <sheetProtection/>
  <mergeCells count="25">
    <mergeCell ref="N32:N33"/>
    <mergeCell ref="N16:N18"/>
    <mergeCell ref="N20:N21"/>
    <mergeCell ref="N22:N24"/>
    <mergeCell ref="D8:D9"/>
    <mergeCell ref="C28:C33"/>
    <mergeCell ref="C16:C21"/>
    <mergeCell ref="C22:C27"/>
    <mergeCell ref="N28:N30"/>
    <mergeCell ref="C8:C9"/>
    <mergeCell ref="B3:M3"/>
    <mergeCell ref="N26:N27"/>
    <mergeCell ref="N10:N12"/>
    <mergeCell ref="H8:H9"/>
    <mergeCell ref="L8:L9"/>
    <mergeCell ref="A6:N6"/>
    <mergeCell ref="N14:N15"/>
    <mergeCell ref="M8:M9"/>
    <mergeCell ref="B8:B9"/>
    <mergeCell ref="A8:A9"/>
    <mergeCell ref="C10:C15"/>
    <mergeCell ref="I8:I9"/>
    <mergeCell ref="J8:K8"/>
    <mergeCell ref="N8:N9"/>
    <mergeCell ref="E8:G8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5.75390625" style="0" customWidth="1"/>
    <col min="2" max="2" width="24.75390625" style="0" customWidth="1"/>
    <col min="3" max="3" width="20.75390625" style="0" customWidth="1"/>
    <col min="4" max="5" width="15.75390625" style="0" customWidth="1"/>
    <col min="6" max="6" width="10.00390625" style="0" customWidth="1"/>
    <col min="7" max="7" width="13.75390625" style="0" customWidth="1"/>
  </cols>
  <sheetData>
    <row r="1" spans="1:5" ht="15" customHeight="1">
      <c r="A1" s="77" t="s">
        <v>111</v>
      </c>
      <c r="E1" s="105" t="s">
        <v>112</v>
      </c>
    </row>
    <row r="2" ht="18" customHeight="1"/>
    <row r="3" spans="2:5" ht="18">
      <c r="B3" s="431" t="s">
        <v>18</v>
      </c>
      <c r="C3" s="432"/>
      <c r="D3" s="432"/>
      <c r="E3" s="432"/>
    </row>
    <row r="4" spans="4:5" ht="13.5" customHeight="1">
      <c r="D4" s="10"/>
      <c r="E4" s="10"/>
    </row>
    <row r="5" spans="1:5" ht="31.5" customHeight="1">
      <c r="A5" s="441" t="s">
        <v>72</v>
      </c>
      <c r="B5" s="442"/>
      <c r="C5" s="442"/>
      <c r="D5" s="442"/>
      <c r="E5" s="442"/>
    </row>
    <row r="6" ht="20.25" customHeight="1" thickBot="1"/>
    <row r="7" spans="1:5" ht="30.75" customHeight="1" thickBot="1">
      <c r="A7" s="225" t="s">
        <v>7</v>
      </c>
      <c r="B7" s="111" t="s">
        <v>4</v>
      </c>
      <c r="C7" s="103" t="s">
        <v>3</v>
      </c>
      <c r="D7" s="103" t="s">
        <v>5</v>
      </c>
      <c r="E7" s="104" t="s">
        <v>73</v>
      </c>
    </row>
    <row r="8" spans="1:5" ht="14.25" customHeight="1" thickTop="1">
      <c r="A8" s="284">
        <v>1</v>
      </c>
      <c r="B8" s="243" t="s">
        <v>98</v>
      </c>
      <c r="C8" s="244" t="s">
        <v>83</v>
      </c>
      <c r="D8" s="285" t="s">
        <v>74</v>
      </c>
      <c r="E8" s="212">
        <v>2005</v>
      </c>
    </row>
    <row r="9" spans="1:5" ht="13.5" customHeight="1">
      <c r="A9" s="286">
        <v>2</v>
      </c>
      <c r="B9" s="243" t="s">
        <v>79</v>
      </c>
      <c r="C9" s="244" t="s">
        <v>83</v>
      </c>
      <c r="D9" s="285" t="s">
        <v>74</v>
      </c>
      <c r="E9" s="212">
        <v>2005</v>
      </c>
    </row>
    <row r="10" spans="1:5" ht="13.5" customHeight="1">
      <c r="A10" s="286">
        <v>3</v>
      </c>
      <c r="B10" s="243" t="s">
        <v>99</v>
      </c>
      <c r="C10" s="244" t="s">
        <v>83</v>
      </c>
      <c r="D10" s="285" t="s">
        <v>74</v>
      </c>
      <c r="E10" s="212">
        <v>2006</v>
      </c>
    </row>
    <row r="11" spans="1:5" ht="13.5" customHeight="1">
      <c r="A11" s="286">
        <v>4</v>
      </c>
      <c r="B11" s="243" t="s">
        <v>118</v>
      </c>
      <c r="C11" s="244" t="s">
        <v>83</v>
      </c>
      <c r="D11" s="285" t="s">
        <v>74</v>
      </c>
      <c r="E11" s="212">
        <v>2005</v>
      </c>
    </row>
    <row r="12" spans="1:5" ht="14.25" customHeight="1">
      <c r="A12" s="287">
        <v>5</v>
      </c>
      <c r="B12" s="117" t="s">
        <v>77</v>
      </c>
      <c r="C12" s="124" t="s">
        <v>83</v>
      </c>
      <c r="D12" s="288" t="s">
        <v>43</v>
      </c>
      <c r="E12" s="289">
        <v>2003</v>
      </c>
    </row>
    <row r="13" spans="1:5" ht="14.25" customHeight="1" thickBot="1">
      <c r="A13" s="290">
        <v>6</v>
      </c>
      <c r="B13" s="249" t="s">
        <v>76</v>
      </c>
      <c r="C13" s="227" t="s">
        <v>83</v>
      </c>
      <c r="D13" s="291" t="s">
        <v>75</v>
      </c>
      <c r="E13" s="292">
        <v>2000</v>
      </c>
    </row>
    <row r="14" spans="1:5" ht="13.5" customHeight="1">
      <c r="A14" s="293">
        <v>7</v>
      </c>
      <c r="B14" s="250" t="s">
        <v>86</v>
      </c>
      <c r="C14" s="294" t="s">
        <v>20</v>
      </c>
      <c r="D14" s="295" t="s">
        <v>74</v>
      </c>
      <c r="E14" s="296">
        <v>2003</v>
      </c>
    </row>
    <row r="15" spans="1:5" ht="13.5" customHeight="1">
      <c r="A15" s="286">
        <v>8</v>
      </c>
      <c r="B15" s="243" t="s">
        <v>91</v>
      </c>
      <c r="C15" s="244" t="s">
        <v>20</v>
      </c>
      <c r="D15" s="285" t="s">
        <v>74</v>
      </c>
      <c r="E15" s="212">
        <v>2006</v>
      </c>
    </row>
    <row r="16" spans="1:5" ht="13.5" customHeight="1">
      <c r="A16" s="286">
        <v>9</v>
      </c>
      <c r="B16" s="243" t="s">
        <v>97</v>
      </c>
      <c r="C16" s="244" t="s">
        <v>20</v>
      </c>
      <c r="D16" s="285" t="s">
        <v>74</v>
      </c>
      <c r="E16" s="212">
        <v>2006</v>
      </c>
    </row>
    <row r="17" spans="1:5" ht="13.5" customHeight="1">
      <c r="A17" s="286">
        <v>10</v>
      </c>
      <c r="B17" s="243" t="s">
        <v>113</v>
      </c>
      <c r="C17" s="244" t="s">
        <v>20</v>
      </c>
      <c r="D17" s="285" t="s">
        <v>74</v>
      </c>
      <c r="E17" s="212">
        <v>2006</v>
      </c>
    </row>
    <row r="18" spans="1:5" ht="13.5" customHeight="1">
      <c r="A18" s="287">
        <v>11</v>
      </c>
      <c r="B18" s="117" t="s">
        <v>96</v>
      </c>
      <c r="C18" s="124" t="s">
        <v>20</v>
      </c>
      <c r="D18" s="288" t="s">
        <v>43</v>
      </c>
      <c r="E18" s="289">
        <v>2003</v>
      </c>
    </row>
    <row r="19" spans="1:5" ht="13.5" customHeight="1" thickBot="1">
      <c r="A19" s="290">
        <v>12</v>
      </c>
      <c r="B19" s="240" t="s">
        <v>87</v>
      </c>
      <c r="C19" s="125" t="s">
        <v>20</v>
      </c>
      <c r="D19" s="291" t="s">
        <v>75</v>
      </c>
      <c r="E19" s="292">
        <v>2001</v>
      </c>
    </row>
    <row r="20" spans="1:5" ht="13.5" customHeight="1">
      <c r="A20" s="297">
        <v>13</v>
      </c>
      <c r="B20" s="247" t="s">
        <v>108</v>
      </c>
      <c r="C20" s="248" t="s">
        <v>21</v>
      </c>
      <c r="D20" s="298" t="s">
        <v>74</v>
      </c>
      <c r="E20" s="224">
        <v>2006</v>
      </c>
    </row>
    <row r="21" spans="1:5" ht="13.5" customHeight="1">
      <c r="A21" s="286">
        <v>14</v>
      </c>
      <c r="B21" s="243" t="s">
        <v>107</v>
      </c>
      <c r="C21" s="244" t="s">
        <v>21</v>
      </c>
      <c r="D21" s="285" t="s">
        <v>74</v>
      </c>
      <c r="E21" s="212">
        <v>2005</v>
      </c>
    </row>
    <row r="22" spans="1:5" ht="13.5" customHeight="1">
      <c r="A22" s="286">
        <v>15</v>
      </c>
      <c r="B22" s="243" t="s">
        <v>109</v>
      </c>
      <c r="C22" s="244" t="s">
        <v>21</v>
      </c>
      <c r="D22" s="285" t="s">
        <v>74</v>
      </c>
      <c r="E22" s="212">
        <v>2005</v>
      </c>
    </row>
    <row r="23" spans="1:5" ht="13.5" customHeight="1">
      <c r="A23" s="286">
        <v>16</v>
      </c>
      <c r="B23" s="243" t="s">
        <v>88</v>
      </c>
      <c r="C23" s="244" t="s">
        <v>21</v>
      </c>
      <c r="D23" s="285" t="s">
        <v>74</v>
      </c>
      <c r="E23" s="212">
        <v>2006</v>
      </c>
    </row>
    <row r="24" spans="1:5" ht="13.5" customHeight="1">
      <c r="A24" s="287">
        <v>17</v>
      </c>
      <c r="B24" s="117" t="s">
        <v>101</v>
      </c>
      <c r="C24" s="124" t="s">
        <v>21</v>
      </c>
      <c r="D24" s="288" t="s">
        <v>43</v>
      </c>
      <c r="E24" s="289">
        <v>2004</v>
      </c>
    </row>
    <row r="25" spans="1:5" ht="13.5" customHeight="1" thickBot="1">
      <c r="A25" s="290">
        <v>18</v>
      </c>
      <c r="B25" s="249" t="s">
        <v>106</v>
      </c>
      <c r="C25" s="227" t="s">
        <v>21</v>
      </c>
      <c r="D25" s="291" t="s">
        <v>75</v>
      </c>
      <c r="E25" s="292">
        <v>2002</v>
      </c>
    </row>
    <row r="26" spans="1:5" ht="13.5" customHeight="1">
      <c r="A26" s="293">
        <v>19</v>
      </c>
      <c r="B26" s="250" t="s">
        <v>102</v>
      </c>
      <c r="C26" s="294" t="s">
        <v>84</v>
      </c>
      <c r="D26" s="295" t="s">
        <v>74</v>
      </c>
      <c r="E26" s="296">
        <v>2005</v>
      </c>
    </row>
    <row r="27" spans="1:5" ht="13.5" customHeight="1">
      <c r="A27" s="286">
        <v>20</v>
      </c>
      <c r="B27" s="243" t="s">
        <v>119</v>
      </c>
      <c r="C27" s="244" t="s">
        <v>84</v>
      </c>
      <c r="D27" s="285" t="s">
        <v>74</v>
      </c>
      <c r="E27" s="212">
        <v>2006</v>
      </c>
    </row>
    <row r="28" spans="1:5" ht="13.5" customHeight="1">
      <c r="A28" s="286">
        <v>21</v>
      </c>
      <c r="B28" s="243" t="s">
        <v>103</v>
      </c>
      <c r="C28" s="244" t="s">
        <v>84</v>
      </c>
      <c r="D28" s="285" t="s">
        <v>74</v>
      </c>
      <c r="E28" s="212">
        <v>2007</v>
      </c>
    </row>
    <row r="29" spans="1:5" ht="13.5" customHeight="1">
      <c r="A29" s="286">
        <v>22</v>
      </c>
      <c r="B29" s="243" t="s">
        <v>104</v>
      </c>
      <c r="C29" s="244" t="s">
        <v>84</v>
      </c>
      <c r="D29" s="285" t="s">
        <v>74</v>
      </c>
      <c r="E29" s="212">
        <v>2006</v>
      </c>
    </row>
    <row r="30" spans="1:5" ht="13.5" customHeight="1">
      <c r="A30" s="287">
        <v>23</v>
      </c>
      <c r="B30" s="117" t="s">
        <v>94</v>
      </c>
      <c r="C30" s="124" t="s">
        <v>84</v>
      </c>
      <c r="D30" s="288" t="s">
        <v>43</v>
      </c>
      <c r="E30" s="289">
        <v>2007</v>
      </c>
    </row>
    <row r="31" spans="1:5" ht="13.5" customHeight="1" thickBot="1">
      <c r="A31" s="290">
        <v>24</v>
      </c>
      <c r="B31" s="249" t="s">
        <v>95</v>
      </c>
      <c r="C31" s="227" t="s">
        <v>84</v>
      </c>
      <c r="D31" s="291" t="s">
        <v>75</v>
      </c>
      <c r="E31" s="292">
        <v>2003</v>
      </c>
    </row>
    <row r="32" spans="1:5" ht="13.5" customHeight="1">
      <c r="A32" s="297">
        <v>25</v>
      </c>
      <c r="B32" s="243" t="s">
        <v>93</v>
      </c>
      <c r="C32" s="244" t="s">
        <v>100</v>
      </c>
      <c r="D32" s="285" t="s">
        <v>74</v>
      </c>
      <c r="E32" s="212">
        <v>2004</v>
      </c>
    </row>
    <row r="33" spans="1:5" ht="13.5" customHeight="1" thickBot="1">
      <c r="A33" s="352">
        <v>26</v>
      </c>
      <c r="B33" s="245" t="s">
        <v>114</v>
      </c>
      <c r="C33" s="246" t="s">
        <v>20</v>
      </c>
      <c r="D33" s="417" t="s">
        <v>74</v>
      </c>
      <c r="E33" s="213">
        <v>2006</v>
      </c>
    </row>
  </sheetData>
  <sheetProtection/>
  <mergeCells count="2">
    <mergeCell ref="B3:E3"/>
    <mergeCell ref="A5:E5"/>
  </mergeCells>
  <printOptions/>
  <pageMargins left="0.7874015748031497" right="0.7874015748031497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Šula</dc:creator>
  <cp:keywords/>
  <dc:description/>
  <cp:lastModifiedBy>P.Hnízdilová</cp:lastModifiedBy>
  <cp:lastPrinted>2018-05-29T09:49:53Z</cp:lastPrinted>
  <dcterms:created xsi:type="dcterms:W3CDTF">2011-04-27T12:17:55Z</dcterms:created>
  <dcterms:modified xsi:type="dcterms:W3CDTF">2018-05-29T09:51:07Z</dcterms:modified>
  <cp:category/>
  <cp:version/>
  <cp:contentType/>
  <cp:contentStatus/>
</cp:coreProperties>
</file>