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235" windowHeight="8490" tabRatio="493" activeTab="0"/>
  </bookViews>
  <sheets>
    <sheet name="III.liga_1.kolo" sheetId="1" r:id="rId1"/>
    <sheet name="III.liga_2.kolo " sheetId="2" r:id="rId2"/>
    <sheet name="III.liga_3.kolo" sheetId="3" r:id="rId3"/>
    <sheet name="celkově" sheetId="4" r:id="rId4"/>
    <sheet name="Rozpisky III.liga " sheetId="5" r:id="rId5"/>
  </sheets>
  <definedNames>
    <definedName name="_xlnm.Print_Area" localSheetId="3">'celkově'!$A$1:$R$36</definedName>
    <definedName name="_xlnm.Print_Area" localSheetId="0">'III.liga_1.kolo'!$A$1:$BG$36</definedName>
  </definedNames>
  <calcPr fullCalcOnLoad="1"/>
</workbook>
</file>

<file path=xl/sharedStrings.xml><?xml version="1.0" encoding="utf-8"?>
<sst xmlns="http://schemas.openxmlformats.org/spreadsheetml/2006/main" count="590" uniqueCount="144">
  <si>
    <t>Výsledková listina:</t>
  </si>
  <si>
    <t>Pořadatel:</t>
  </si>
  <si>
    <t>Konáno dne:</t>
  </si>
  <si>
    <t>Garant závodu:</t>
  </si>
  <si>
    <t>Hlavní rozhodčí:</t>
  </si>
  <si>
    <t>1.závod</t>
  </si>
  <si>
    <t>2. závod</t>
  </si>
  <si>
    <t>Sobota</t>
  </si>
  <si>
    <t>3. závod</t>
  </si>
  <si>
    <t>Neděle</t>
  </si>
  <si>
    <t>Celkem - Tým</t>
  </si>
  <si>
    <t>Tým</t>
  </si>
  <si>
    <t>Penalizace</t>
  </si>
  <si>
    <t>Závodník</t>
  </si>
  <si>
    <t>Los-číslo</t>
  </si>
  <si>
    <t>Počet ryb</t>
  </si>
  <si>
    <t xml:space="preserve">Bodů celkem 
</t>
  </si>
  <si>
    <t>Pořadí jednotlivci</t>
  </si>
  <si>
    <t>Součet umístění - Tým</t>
  </si>
  <si>
    <t>Součet umístění</t>
  </si>
  <si>
    <t>Průběž. pořadí - Tým</t>
  </si>
  <si>
    <t>Bodů celkem</t>
  </si>
  <si>
    <t>Umístění</t>
  </si>
  <si>
    <t>výpočet  sobota</t>
  </si>
  <si>
    <t>výpočet  neděle</t>
  </si>
  <si>
    <t>celkem</t>
  </si>
  <si>
    <t>Body 1.závod</t>
  </si>
  <si>
    <t>Body 2.závod</t>
  </si>
  <si>
    <t>Body 3.závod</t>
  </si>
  <si>
    <t>Body 4.závod</t>
  </si>
  <si>
    <t>Celkem za kolo</t>
  </si>
  <si>
    <t>2</t>
  </si>
  <si>
    <t>3</t>
  </si>
  <si>
    <t>4</t>
  </si>
  <si>
    <t>5</t>
  </si>
  <si>
    <t>6</t>
  </si>
  <si>
    <t>7</t>
  </si>
  <si>
    <t>8</t>
  </si>
  <si>
    <t>9</t>
  </si>
  <si>
    <t>sobota</t>
  </si>
  <si>
    <t>neděle</t>
  </si>
  <si>
    <t>ráno</t>
  </si>
  <si>
    <t>ryby</t>
  </si>
  <si>
    <t>body</t>
  </si>
  <si>
    <t>Největší ryba :</t>
  </si>
  <si>
    <t xml:space="preserve">  </t>
  </si>
  <si>
    <t>Celkem I.kolo - Tým</t>
  </si>
  <si>
    <t>Celkem II.kolo - Tým</t>
  </si>
  <si>
    <t>Celkem III.kolo - Tým</t>
  </si>
  <si>
    <t>Umístění v daném kole</t>
  </si>
  <si>
    <t>celkové umístění</t>
  </si>
  <si>
    <t>NÁZEV TÝMU:</t>
  </si>
  <si>
    <t>číslo reg. průkazu</t>
  </si>
  <si>
    <t xml:space="preserve">PŘÍJMENÍ a jméno </t>
  </si>
  <si>
    <t>1.</t>
  </si>
  <si>
    <t>2.</t>
  </si>
  <si>
    <t>3.</t>
  </si>
  <si>
    <t>4.</t>
  </si>
  <si>
    <t>5.</t>
  </si>
  <si>
    <t>6.</t>
  </si>
  <si>
    <t>Kapitán týmu - jméno</t>
  </si>
  <si>
    <t>telefon</t>
  </si>
  <si>
    <t xml:space="preserve">email </t>
  </si>
  <si>
    <t>Celkem</t>
  </si>
  <si>
    <t>rok 2023</t>
  </si>
  <si>
    <t>Závod - R/O</t>
  </si>
  <si>
    <t>6. závod</t>
  </si>
  <si>
    <t>4. závod</t>
  </si>
  <si>
    <t>5.závod</t>
  </si>
  <si>
    <t>Body 5.závod</t>
  </si>
  <si>
    <t>Body 6.závod</t>
  </si>
  <si>
    <t>odpo</t>
  </si>
  <si>
    <t>PŮVODNÍ NÁZEV TÝMU:</t>
  </si>
  <si>
    <t>Fric Adam</t>
  </si>
  <si>
    <t>Výsledková listina LRU - přívlač: I.liga</t>
  </si>
  <si>
    <t>Karšnak Radovan</t>
  </si>
  <si>
    <t>Stonawski Rudolf</t>
  </si>
  <si>
    <t>Hanko Jáchym</t>
  </si>
  <si>
    <t>Filinger Karel</t>
  </si>
  <si>
    <t>Dvořák Jaroslav ml.</t>
  </si>
  <si>
    <t>Dvořák Jaroslav st.</t>
  </si>
  <si>
    <t>Mařík Ondřej</t>
  </si>
  <si>
    <t>Popelář Michal</t>
  </si>
  <si>
    <t>Buršík Milan</t>
  </si>
  <si>
    <t>Bednář Pavel</t>
  </si>
  <si>
    <t>Okrouhlík Michal</t>
  </si>
  <si>
    <t>Moravcová Soňa</t>
  </si>
  <si>
    <t>Šintál Jakub</t>
  </si>
  <si>
    <t>Burakov Taras</t>
  </si>
  <si>
    <t>III. LIGA LRU PŘÍVLAČ 2023</t>
  </si>
  <si>
    <t>MO ČRS Hostivař POPY TEAM</t>
  </si>
  <si>
    <t>Novák Miloslav</t>
  </si>
  <si>
    <t>777 704 119</t>
  </si>
  <si>
    <t>michal.popelar@schaltbau.cz</t>
  </si>
  <si>
    <t>MO ČRS Vlašim</t>
  </si>
  <si>
    <t>Truhlář Aleš</t>
  </si>
  <si>
    <t>Truhlářová Daniela</t>
  </si>
  <si>
    <t>Štorc Ladislav</t>
  </si>
  <si>
    <t>Truhlář Patrik</t>
  </si>
  <si>
    <t>603 704 126</t>
  </si>
  <si>
    <t>alestruhlar@centrum.cz</t>
  </si>
  <si>
    <t>MO Chrastava ,,A''</t>
  </si>
  <si>
    <t>MO Malá Skála</t>
  </si>
  <si>
    <t>Lexa František</t>
  </si>
  <si>
    <t>Skála Zdeněk</t>
  </si>
  <si>
    <t>607 962 101</t>
  </si>
  <si>
    <t>fanda.lexa@seznam.cz</t>
  </si>
  <si>
    <t>PRSO.ME ČRS</t>
  </si>
  <si>
    <t>Mičánek Martin</t>
  </si>
  <si>
    <t>Mičánek Karel</t>
  </si>
  <si>
    <t>Mičánek Richard</t>
  </si>
  <si>
    <t>Spáčil Ladislav</t>
  </si>
  <si>
    <t>MMicanek@PRSO.me</t>
  </si>
  <si>
    <t>Piscatores MO Rakovník</t>
  </si>
  <si>
    <t>Vorel Jaroslav</t>
  </si>
  <si>
    <t>Vorel Aleš</t>
  </si>
  <si>
    <t>Pěchouček Jiří</t>
  </si>
  <si>
    <t>Štrougal Jakub</t>
  </si>
  <si>
    <t>604 869 657</t>
  </si>
  <si>
    <t>j.vorel@seznam.cz</t>
  </si>
  <si>
    <t>MIJATAR MO KOBYLISY</t>
  </si>
  <si>
    <t>Blue Force MO ČRS Praha 8 - Kobylisy</t>
  </si>
  <si>
    <t>Lamač Miroslav</t>
  </si>
  <si>
    <t>732 914 900</t>
  </si>
  <si>
    <t>mrlamac@gmail.com</t>
  </si>
  <si>
    <t>Vestf-Fishing MO Vlašim</t>
  </si>
  <si>
    <t>Vestfálová Jana</t>
  </si>
  <si>
    <t>Průša Roman</t>
  </si>
  <si>
    <t>Ridzoň Jan</t>
  </si>
  <si>
    <t>776 714 024</t>
  </si>
  <si>
    <t>vestf-fishing@email.cz</t>
  </si>
  <si>
    <t>MO Chrastava ,,B''</t>
  </si>
  <si>
    <t>Válek Jiří</t>
  </si>
  <si>
    <t>Válek Daniel</t>
  </si>
  <si>
    <t>Bolení hlavy MO ČRS Plzeň 1</t>
  </si>
  <si>
    <t>Kolda Jakub</t>
  </si>
  <si>
    <t>Ráža Aleš</t>
  </si>
  <si>
    <t>Ráža Filip</t>
  </si>
  <si>
    <t>Kristina Hrdličková</t>
  </si>
  <si>
    <t>771 177 332</t>
  </si>
  <si>
    <t>raza.filda@gmail.com</t>
  </si>
  <si>
    <t>III.liga, 1.kolo</t>
  </si>
  <si>
    <t>III.liga, 2.kolo</t>
  </si>
  <si>
    <t>III.liga, 3.kolo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</si>
</sst>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d/m/yyyy"/>
    <numFmt numFmtId="167" formatCode="0_ ;[Red]\-0\ "/>
    <numFmt numFmtId="168" formatCode="0.000000000000"/>
  </numFmts>
  <fonts count="66">
    <font>
      <sz val="11"/>
      <color indexed="8"/>
      <name val="Calibri"/>
      <family val="2"/>
    </font>
    <font>
      <sz val="10"/>
      <name val="Arial"/>
      <family val="0"/>
    </font>
    <font>
      <u val="single"/>
      <sz val="10"/>
      <color indexed="12"/>
      <name val="Verdana"/>
      <family val="2"/>
    </font>
    <font>
      <sz val="10"/>
      <color indexed="8"/>
      <name val="Verdana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7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5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sz val="18"/>
      <name val="Arial"/>
      <family val="2"/>
    </font>
    <font>
      <b/>
      <i/>
      <sz val="10"/>
      <name val="Calibri"/>
      <family val="2"/>
    </font>
    <font>
      <b/>
      <i/>
      <sz val="12"/>
      <name val="Calibri"/>
      <family val="2"/>
    </font>
    <font>
      <b/>
      <sz val="12"/>
      <name val="Verdana"/>
      <family val="2"/>
    </font>
    <font>
      <b/>
      <sz val="24"/>
      <color indexed="8"/>
      <name val="Calibri"/>
      <family val="2"/>
    </font>
    <font>
      <i/>
      <sz val="1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i/>
      <sz val="12"/>
      <color indexed="10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14"/>
      <color theme="1"/>
      <name val="Calibri"/>
      <family val="2"/>
    </font>
    <font>
      <b/>
      <i/>
      <sz val="12"/>
      <color rgb="FFFF0000"/>
      <name val="Calibri"/>
      <family val="2"/>
    </font>
    <font>
      <b/>
      <sz val="16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5"/>
        <bgColor indexed="64"/>
      </patternFill>
    </fill>
  </fills>
  <borders count="17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 style="hair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 style="thin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/>
    </border>
    <border>
      <left style="medium"/>
      <right style="hair">
        <color indexed="8"/>
      </right>
      <top style="hair">
        <color indexed="8"/>
      </top>
      <bottom style="medium"/>
    </border>
    <border>
      <left style="medium"/>
      <right style="hair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ck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ck"/>
      <right style="thin"/>
      <top style="thin"/>
      <bottom/>
    </border>
    <border>
      <left style="thin"/>
      <right style="medium"/>
      <top style="thin"/>
      <bottom style="medium"/>
    </border>
    <border>
      <left style="thin">
        <color indexed="8"/>
      </left>
      <right style="medium">
        <color indexed="8"/>
      </right>
      <top style="thin"/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medium"/>
      <bottom style="thin">
        <color indexed="8"/>
      </bottom>
    </border>
    <border>
      <left style="medium"/>
      <right style="hair">
        <color indexed="8"/>
      </right>
      <top style="medium"/>
      <bottom style="thin">
        <color indexed="8"/>
      </bottom>
    </border>
    <border>
      <left style="medium"/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medium"/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medium"/>
      <bottom style="thin">
        <color indexed="8"/>
      </bottom>
    </border>
    <border>
      <left style="hair">
        <color indexed="8"/>
      </left>
      <right style="medium"/>
      <top style="medium"/>
      <bottom>
        <color indexed="63"/>
      </bottom>
    </border>
    <border>
      <left style="hair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medium"/>
      <bottom style="thin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hair">
        <color indexed="8"/>
      </right>
      <top style="thin"/>
      <bottom style="thin">
        <color indexed="8"/>
      </bottom>
    </border>
    <border>
      <left style="medium"/>
      <right style="hair">
        <color indexed="8"/>
      </right>
      <top style="thin">
        <color indexed="8"/>
      </top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/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/>
    </border>
    <border>
      <left style="hair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hair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thin"/>
    </border>
    <border>
      <left style="medium"/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hair">
        <color indexed="8"/>
      </left>
      <right style="medium"/>
      <top>
        <color indexed="63"/>
      </top>
      <bottom style="medium">
        <color indexed="8"/>
      </bottom>
    </border>
    <border>
      <left style="hair">
        <color indexed="8"/>
      </left>
      <right style="medium"/>
      <top style="thin">
        <color indexed="8"/>
      </top>
      <bottom style="medium"/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/>
    </border>
    <border>
      <left style="medium"/>
      <right style="hair">
        <color indexed="8"/>
      </right>
      <top style="thin">
        <color indexed="8"/>
      </top>
      <bottom style="medium"/>
    </border>
    <border>
      <left style="hair">
        <color indexed="8"/>
      </left>
      <right style="hair">
        <color indexed="8"/>
      </right>
      <top style="thin">
        <color indexed="8"/>
      </top>
      <bottom style="medium"/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hair">
        <color indexed="8"/>
      </left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medium"/>
    </border>
    <border>
      <left style="hair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thin"/>
      <bottom style="thin">
        <color indexed="8"/>
      </bottom>
    </border>
    <border>
      <left style="hair">
        <color indexed="8"/>
      </left>
      <right style="hair">
        <color indexed="8"/>
      </right>
      <top style="thin"/>
      <bottom>
        <color indexed="63"/>
      </bottom>
    </border>
    <border>
      <left style="hair">
        <color indexed="8"/>
      </left>
      <right style="medium">
        <color indexed="8"/>
      </right>
      <top style="thin"/>
      <bottom style="thin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thin"/>
    </border>
    <border>
      <left style="hair">
        <color indexed="8"/>
      </left>
      <right style="hair">
        <color indexed="8"/>
      </right>
      <top style="medium">
        <color indexed="8"/>
      </top>
      <bottom style="thin"/>
    </border>
    <border>
      <left style="hair">
        <color indexed="8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thick"/>
      <right style="thin"/>
      <top style="medium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/>
      <top style="thin"/>
      <bottom style="medium"/>
    </border>
    <border>
      <left/>
      <right style="medium"/>
      <top style="thin"/>
      <bottom style="medium"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5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54" fillId="0" borderId="7" applyNumberFormat="0" applyFill="0" applyAlignment="0" applyProtection="0"/>
    <xf numFmtId="0" fontId="55" fillId="23" borderId="0" applyNumberFormat="0" applyBorder="0" applyAlignment="0" applyProtection="0"/>
    <xf numFmtId="0" fontId="56" fillId="24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5" borderId="8" applyNumberFormat="0" applyAlignment="0" applyProtection="0"/>
    <xf numFmtId="0" fontId="59" fillId="26" borderId="8" applyNumberFormat="0" applyAlignment="0" applyProtection="0"/>
    <xf numFmtId="0" fontId="60" fillId="26" borderId="9" applyNumberFormat="0" applyAlignment="0" applyProtection="0"/>
    <xf numFmtId="0" fontId="61" fillId="0" borderId="0" applyNumberFormat="0" applyFill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62" fillId="30" borderId="0" applyNumberFormat="0" applyBorder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</cellStyleXfs>
  <cellXfs count="319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6" fillId="33" borderId="0" xfId="59" applyFont="1" applyFill="1" applyAlignment="1" applyProtection="1">
      <alignment horizontal="right" vertical="center"/>
      <protection/>
    </xf>
    <xf numFmtId="0" fontId="6" fillId="33" borderId="0" xfId="59" applyFont="1" applyFill="1" applyAlignment="1" applyProtection="1">
      <alignment horizontal="left" vertical="center"/>
      <protection/>
    </xf>
    <xf numFmtId="0" fontId="5" fillId="33" borderId="0" xfId="0" applyFont="1" applyFill="1" applyAlignment="1" applyProtection="1">
      <alignment horizontal="left" vertical="center"/>
      <protection/>
    </xf>
    <xf numFmtId="0" fontId="5" fillId="33" borderId="0" xfId="0" applyFont="1" applyFill="1" applyAlignment="1" applyProtection="1">
      <alignment horizontal="right" vertical="center"/>
      <protection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166" fontId="6" fillId="33" borderId="0" xfId="0" applyNumberFormat="1" applyFont="1" applyFill="1" applyAlignment="1" applyProtection="1">
      <alignment horizontal="left" vertical="center"/>
      <protection locked="0"/>
    </xf>
    <xf numFmtId="0" fontId="7" fillId="0" borderId="10" xfId="59" applyFont="1" applyFill="1" applyBorder="1" applyAlignment="1" applyProtection="1">
      <alignment horizontal="center" vertical="center"/>
      <protection locked="0"/>
    </xf>
    <xf numFmtId="0" fontId="7" fillId="0" borderId="11" xfId="59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vertical="center"/>
      <protection locked="0"/>
    </xf>
    <xf numFmtId="0" fontId="11" fillId="34" borderId="13" xfId="59" applyFont="1" applyFill="1" applyBorder="1" applyAlignment="1" applyProtection="1">
      <alignment horizontal="center" textRotation="90"/>
      <protection/>
    </xf>
    <xf numFmtId="0" fontId="11" fillId="34" borderId="13" xfId="59" applyFont="1" applyFill="1" applyBorder="1" applyAlignment="1" applyProtection="1">
      <alignment horizontal="center" textRotation="90" wrapText="1"/>
      <protection/>
    </xf>
    <xf numFmtId="0" fontId="11" fillId="35" borderId="13" xfId="59" applyFont="1" applyFill="1" applyBorder="1" applyAlignment="1" applyProtection="1">
      <alignment horizontal="center" textRotation="90"/>
      <protection/>
    </xf>
    <xf numFmtId="0" fontId="11" fillId="35" borderId="13" xfId="59" applyFont="1" applyFill="1" applyBorder="1" applyAlignment="1" applyProtection="1">
      <alignment horizontal="center" textRotation="90" wrapText="1"/>
      <protection/>
    </xf>
    <xf numFmtId="0" fontId="11" fillId="34" borderId="14" xfId="59" applyFont="1" applyFill="1" applyBorder="1" applyAlignment="1" applyProtection="1">
      <alignment horizontal="center" textRotation="90"/>
      <protection/>
    </xf>
    <xf numFmtId="0" fontId="11" fillId="34" borderId="15" xfId="59" applyFont="1" applyFill="1" applyBorder="1" applyAlignment="1" applyProtection="1">
      <alignment horizontal="center" textRotation="90"/>
      <protection/>
    </xf>
    <xf numFmtId="0" fontId="11" fillId="36" borderId="13" xfId="59" applyFont="1" applyFill="1" applyBorder="1" applyAlignment="1" applyProtection="1">
      <alignment horizontal="center" textRotation="90"/>
      <protection/>
    </xf>
    <xf numFmtId="0" fontId="11" fillId="36" borderId="16" xfId="59" applyFont="1" applyFill="1" applyBorder="1" applyAlignment="1" applyProtection="1">
      <alignment horizontal="center" textRotation="90"/>
      <protection/>
    </xf>
    <xf numFmtId="167" fontId="14" fillId="34" borderId="17" xfId="59" applyNumberFormat="1" applyFont="1" applyFill="1" applyBorder="1" applyAlignment="1" applyProtection="1">
      <alignment horizontal="center" vertical="center"/>
      <protection locked="0"/>
    </xf>
    <xf numFmtId="0" fontId="14" fillId="0" borderId="18" xfId="59" applyFont="1" applyFill="1" applyBorder="1" applyAlignment="1" applyProtection="1">
      <alignment horizontal="left" vertical="center"/>
      <protection locked="0"/>
    </xf>
    <xf numFmtId="0" fontId="14" fillId="0" borderId="19" xfId="59" applyFont="1" applyFill="1" applyBorder="1" applyAlignment="1" applyProtection="1">
      <alignment horizontal="center" vertical="center"/>
      <protection locked="0"/>
    </xf>
    <xf numFmtId="0" fontId="14" fillId="34" borderId="19" xfId="59" applyFont="1" applyFill="1" applyBorder="1" applyAlignment="1" applyProtection="1">
      <alignment horizontal="center" vertical="center"/>
      <protection locked="0"/>
    </xf>
    <xf numFmtId="0" fontId="14" fillId="0" borderId="19" xfId="59" applyNumberFormat="1" applyFont="1" applyFill="1" applyBorder="1" applyAlignment="1" applyProtection="1">
      <alignment horizontal="center" vertical="center"/>
      <protection/>
    </xf>
    <xf numFmtId="167" fontId="14" fillId="34" borderId="19" xfId="59" applyNumberFormat="1" applyFont="1" applyFill="1" applyBorder="1" applyAlignment="1" applyProtection="1">
      <alignment horizontal="center" vertical="center"/>
      <protection locked="0"/>
    </xf>
    <xf numFmtId="0" fontId="0" fillId="34" borderId="19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4" fillId="0" borderId="20" xfId="59" applyFont="1" applyFill="1" applyBorder="1" applyAlignment="1" applyProtection="1">
      <alignment horizontal="left" vertical="center"/>
      <protection locked="0"/>
    </xf>
    <xf numFmtId="0" fontId="14" fillId="0" borderId="21" xfId="59" applyFont="1" applyFill="1" applyBorder="1" applyAlignment="1" applyProtection="1">
      <alignment horizontal="center" vertical="center"/>
      <protection locked="0"/>
    </xf>
    <xf numFmtId="1" fontId="14" fillId="34" borderId="21" xfId="59" applyNumberFormat="1" applyFont="1" applyFill="1" applyBorder="1" applyAlignment="1" applyProtection="1">
      <alignment horizontal="center" vertical="center"/>
      <protection locked="0"/>
    </xf>
    <xf numFmtId="1" fontId="14" fillId="0" borderId="21" xfId="59" applyNumberFormat="1" applyFont="1" applyFill="1" applyBorder="1" applyAlignment="1" applyProtection="1">
      <alignment horizontal="center" vertical="center"/>
      <protection locked="0"/>
    </xf>
    <xf numFmtId="0" fontId="14" fillId="0" borderId="21" xfId="59" applyNumberFormat="1" applyFont="1" applyFill="1" applyBorder="1" applyAlignment="1" applyProtection="1">
      <alignment horizontal="center" vertical="center"/>
      <protection/>
    </xf>
    <xf numFmtId="0" fontId="14" fillId="0" borderId="22" xfId="59" applyFont="1" applyFill="1" applyBorder="1" applyAlignment="1" applyProtection="1">
      <alignment horizontal="left" vertical="center"/>
      <protection locked="0"/>
    </xf>
    <xf numFmtId="0" fontId="14" fillId="0" borderId="23" xfId="59" applyFont="1" applyFill="1" applyBorder="1" applyAlignment="1" applyProtection="1">
      <alignment horizontal="center" vertical="center"/>
      <protection locked="0"/>
    </xf>
    <xf numFmtId="0" fontId="0" fillId="34" borderId="0" xfId="0" applyFont="1" applyFill="1" applyBorder="1" applyAlignment="1">
      <alignment horizontal="center"/>
    </xf>
    <xf numFmtId="0" fontId="14" fillId="0" borderId="23" xfId="59" applyNumberFormat="1" applyFont="1" applyFill="1" applyBorder="1" applyAlignment="1" applyProtection="1">
      <alignment horizontal="center" vertical="center"/>
      <protection/>
    </xf>
    <xf numFmtId="1" fontId="14" fillId="34" borderId="23" xfId="59" applyNumberFormat="1" applyFont="1" applyFill="1" applyBorder="1" applyAlignment="1" applyProtection="1">
      <alignment horizontal="center" vertical="center"/>
      <protection locked="0"/>
    </xf>
    <xf numFmtId="0" fontId="14" fillId="0" borderId="24" xfId="59" applyFont="1" applyFill="1" applyBorder="1" applyAlignment="1" applyProtection="1">
      <alignment horizontal="left" vertical="center"/>
      <protection locked="0"/>
    </xf>
    <xf numFmtId="0" fontId="14" fillId="0" borderId="25" xfId="59" applyFont="1" applyFill="1" applyBorder="1" applyAlignment="1" applyProtection="1">
      <alignment horizontal="center" vertical="center"/>
      <protection locked="0"/>
    </xf>
    <xf numFmtId="1" fontId="14" fillId="34" borderId="25" xfId="59" applyNumberFormat="1" applyFont="1" applyFill="1" applyBorder="1" applyAlignment="1" applyProtection="1">
      <alignment horizontal="center" vertical="center"/>
      <protection locked="0"/>
    </xf>
    <xf numFmtId="1" fontId="14" fillId="0" borderId="25" xfId="59" applyNumberFormat="1" applyFont="1" applyFill="1" applyBorder="1" applyAlignment="1" applyProtection="1">
      <alignment horizontal="center" vertical="center"/>
      <protection locked="0"/>
    </xf>
    <xf numFmtId="0" fontId="14" fillId="0" borderId="25" xfId="59" applyNumberFormat="1" applyFont="1" applyFill="1" applyBorder="1" applyAlignment="1" applyProtection="1">
      <alignment horizontal="center" vertical="center"/>
      <protection/>
    </xf>
    <xf numFmtId="1" fontId="14" fillId="34" borderId="19" xfId="59" applyNumberFormat="1" applyFont="1" applyFill="1" applyBorder="1" applyAlignment="1" applyProtection="1">
      <alignment horizontal="center" vertical="center"/>
      <protection locked="0"/>
    </xf>
    <xf numFmtId="0" fontId="14" fillId="0" borderId="26" xfId="59" applyFont="1" applyFill="1" applyBorder="1" applyAlignment="1" applyProtection="1">
      <alignment horizontal="left" vertical="center"/>
      <protection locked="0"/>
    </xf>
    <xf numFmtId="167" fontId="14" fillId="34" borderId="27" xfId="59" applyNumberFormat="1" applyFont="1" applyFill="1" applyBorder="1" applyAlignment="1" applyProtection="1">
      <alignment horizontal="center" vertical="center"/>
      <protection locked="0"/>
    </xf>
    <xf numFmtId="0" fontId="14" fillId="0" borderId="28" xfId="59" applyFont="1" applyFill="1" applyBorder="1" applyAlignment="1" applyProtection="1">
      <alignment horizontal="center" vertical="center"/>
      <protection locked="0"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32" xfId="0" applyFont="1" applyBorder="1" applyAlignment="1">
      <alignment/>
    </xf>
    <xf numFmtId="0" fontId="14" fillId="0" borderId="33" xfId="59" applyFont="1" applyFill="1" applyBorder="1" applyAlignment="1" applyProtection="1">
      <alignment horizontal="center" vertical="center"/>
      <protection locked="0"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6" xfId="0" applyFont="1" applyBorder="1" applyAlignment="1">
      <alignment/>
    </xf>
    <xf numFmtId="0" fontId="14" fillId="0" borderId="37" xfId="59" applyFont="1" applyFill="1" applyBorder="1" applyAlignment="1" applyProtection="1">
      <alignment horizontal="center" vertical="center"/>
      <protection locked="0"/>
    </xf>
    <xf numFmtId="0" fontId="0" fillId="0" borderId="38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40" xfId="0" applyFont="1" applyBorder="1" applyAlignment="1">
      <alignment/>
    </xf>
    <xf numFmtId="0" fontId="16" fillId="0" borderId="0" xfId="0" applyFont="1" applyAlignment="1">
      <alignment/>
    </xf>
    <xf numFmtId="0" fontId="0" fillId="33" borderId="0" xfId="0" applyFill="1" applyAlignment="1">
      <alignment/>
    </xf>
    <xf numFmtId="0" fontId="18" fillId="0" borderId="0" xfId="0" applyFont="1" applyAlignment="1">
      <alignment/>
    </xf>
    <xf numFmtId="0" fontId="19" fillId="33" borderId="13" xfId="59" applyFont="1" applyFill="1" applyBorder="1" applyAlignment="1" applyProtection="1">
      <alignment horizontal="center" textRotation="90"/>
      <protection/>
    </xf>
    <xf numFmtId="0" fontId="10" fillId="37" borderId="13" xfId="59" applyFont="1" applyFill="1" applyBorder="1" applyAlignment="1" applyProtection="1">
      <alignment horizontal="center" textRotation="90"/>
      <protection/>
    </xf>
    <xf numFmtId="0" fontId="11" fillId="33" borderId="16" xfId="59" applyFont="1" applyFill="1" applyBorder="1" applyAlignment="1" applyProtection="1">
      <alignment horizontal="center" textRotation="90"/>
      <protection/>
    </xf>
    <xf numFmtId="0" fontId="14" fillId="0" borderId="0" xfId="59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0" fillId="0" borderId="42" xfId="0" applyFont="1" applyFill="1" applyBorder="1" applyAlignment="1">
      <alignment/>
    </xf>
    <xf numFmtId="0" fontId="14" fillId="0" borderId="43" xfId="59" applyFont="1" applyFill="1" applyBorder="1" applyAlignment="1" applyProtection="1">
      <alignment horizontal="left" vertical="center"/>
      <protection locked="0"/>
    </xf>
    <xf numFmtId="0" fontId="14" fillId="0" borderId="44" xfId="59" applyFont="1" applyFill="1" applyBorder="1" applyAlignment="1" applyProtection="1">
      <alignment horizontal="center" vertical="center"/>
      <protection locked="0"/>
    </xf>
    <xf numFmtId="1" fontId="14" fillId="34" borderId="44" xfId="59" applyNumberFormat="1" applyFont="1" applyFill="1" applyBorder="1" applyAlignment="1" applyProtection="1">
      <alignment horizontal="center" vertical="center"/>
      <protection locked="0"/>
    </xf>
    <xf numFmtId="1" fontId="14" fillId="0" borderId="44" xfId="59" applyNumberFormat="1" applyFont="1" applyFill="1" applyBorder="1" applyAlignment="1" applyProtection="1">
      <alignment horizontal="center" vertical="center"/>
      <protection locked="0"/>
    </xf>
    <xf numFmtId="0" fontId="14" fillId="0" borderId="44" xfId="59" applyNumberFormat="1" applyFont="1" applyFill="1" applyBorder="1" applyAlignment="1" applyProtection="1">
      <alignment horizontal="center" vertical="center"/>
      <protection/>
    </xf>
    <xf numFmtId="167" fontId="14" fillId="34" borderId="45" xfId="59" applyNumberFormat="1" applyFont="1" applyFill="1" applyBorder="1" applyAlignment="1" applyProtection="1">
      <alignment horizontal="center" vertical="center"/>
      <protection locked="0"/>
    </xf>
    <xf numFmtId="0" fontId="0" fillId="0" borderId="46" xfId="0" applyFont="1" applyFill="1" applyBorder="1" applyAlignment="1">
      <alignment/>
    </xf>
    <xf numFmtId="0" fontId="0" fillId="0" borderId="47" xfId="0" applyFont="1" applyFill="1" applyBorder="1" applyAlignment="1">
      <alignment horizontal="center"/>
    </xf>
    <xf numFmtId="0" fontId="0" fillId="0" borderId="48" xfId="0" applyFont="1" applyFill="1" applyBorder="1" applyAlignment="1">
      <alignment horizontal="center"/>
    </xf>
    <xf numFmtId="0" fontId="0" fillId="0" borderId="49" xfId="0" applyFont="1" applyFill="1" applyBorder="1" applyAlignment="1">
      <alignment horizontal="center"/>
    </xf>
    <xf numFmtId="0" fontId="0" fillId="0" borderId="50" xfId="0" applyFont="1" applyFill="1" applyBorder="1" applyAlignment="1">
      <alignment horizontal="center"/>
    </xf>
    <xf numFmtId="0" fontId="14" fillId="0" borderId="51" xfId="59" applyFont="1" applyFill="1" applyBorder="1" applyAlignment="1" applyProtection="1">
      <alignment horizontal="left" vertical="center"/>
      <protection locked="0"/>
    </xf>
    <xf numFmtId="0" fontId="14" fillId="0" borderId="52" xfId="59" applyFont="1" applyFill="1" applyBorder="1" applyAlignment="1" applyProtection="1">
      <alignment horizontal="center" vertical="center"/>
      <protection locked="0"/>
    </xf>
    <xf numFmtId="1" fontId="14" fillId="34" borderId="52" xfId="59" applyNumberFormat="1" applyFont="1" applyFill="1" applyBorder="1" applyAlignment="1" applyProtection="1">
      <alignment horizontal="center" vertical="center"/>
      <protection locked="0"/>
    </xf>
    <xf numFmtId="0" fontId="14" fillId="0" borderId="52" xfId="59" applyNumberFormat="1" applyFont="1" applyFill="1" applyBorder="1" applyAlignment="1" applyProtection="1">
      <alignment horizontal="center" vertical="center"/>
      <protection/>
    </xf>
    <xf numFmtId="167" fontId="14" fillId="34" borderId="52" xfId="59" applyNumberFormat="1" applyFont="1" applyFill="1" applyBorder="1" applyAlignment="1" applyProtection="1">
      <alignment horizontal="center" vertical="center"/>
      <protection locked="0"/>
    </xf>
    <xf numFmtId="0" fontId="0" fillId="0" borderId="53" xfId="0" applyFont="1" applyFill="1" applyBorder="1" applyAlignment="1">
      <alignment/>
    </xf>
    <xf numFmtId="0" fontId="0" fillId="0" borderId="54" xfId="0" applyFont="1" applyFill="1" applyBorder="1" applyAlignment="1">
      <alignment horizontal="center"/>
    </xf>
    <xf numFmtId="1" fontId="0" fillId="0" borderId="34" xfId="0" applyNumberFormat="1" applyFont="1" applyBorder="1" applyAlignment="1">
      <alignment/>
    </xf>
    <xf numFmtId="0" fontId="19" fillId="33" borderId="0" xfId="59" applyNumberFormat="1" applyFont="1" applyFill="1" applyBorder="1" applyAlignment="1" applyProtection="1">
      <alignment vertical="center"/>
      <protection/>
    </xf>
    <xf numFmtId="0" fontId="19" fillId="33" borderId="55" xfId="59" applyNumberFormat="1" applyFont="1" applyFill="1" applyBorder="1" applyAlignment="1" applyProtection="1">
      <alignment horizontal="center" vertical="center"/>
      <protection/>
    </xf>
    <xf numFmtId="0" fontId="19" fillId="33" borderId="56" xfId="59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 horizontal="center"/>
    </xf>
    <xf numFmtId="0" fontId="14" fillId="0" borderId="57" xfId="59" applyNumberFormat="1" applyFont="1" applyFill="1" applyBorder="1" applyAlignment="1" applyProtection="1">
      <alignment horizontal="center" vertical="center"/>
      <protection/>
    </xf>
    <xf numFmtId="0" fontId="14" fillId="0" borderId="58" xfId="59" applyFont="1" applyFill="1" applyBorder="1" applyAlignment="1" applyProtection="1">
      <alignment horizontal="left" vertical="center"/>
      <protection locked="0"/>
    </xf>
    <xf numFmtId="0" fontId="14" fillId="0" borderId="59" xfId="59" applyFont="1" applyFill="1" applyBorder="1" applyAlignment="1" applyProtection="1">
      <alignment horizontal="left" vertical="center"/>
      <protection locked="0"/>
    </xf>
    <xf numFmtId="0" fontId="14" fillId="0" borderId="60" xfId="59" applyFont="1" applyFill="1" applyBorder="1" applyAlignment="1" applyProtection="1">
      <alignment horizontal="left" vertical="center"/>
      <protection locked="0"/>
    </xf>
    <xf numFmtId="0" fontId="14" fillId="0" borderId="61" xfId="59" applyFont="1" applyFill="1" applyBorder="1" applyAlignment="1" applyProtection="1">
      <alignment horizontal="left" vertical="center"/>
      <protection locked="0"/>
    </xf>
    <xf numFmtId="0" fontId="14" fillId="0" borderId="62" xfId="59" applyFont="1" applyFill="1" applyBorder="1" applyAlignment="1" applyProtection="1">
      <alignment horizontal="left" vertical="center"/>
      <protection locked="0"/>
    </xf>
    <xf numFmtId="0" fontId="14" fillId="0" borderId="63" xfId="59" applyFont="1" applyFill="1" applyBorder="1" applyAlignment="1" applyProtection="1">
      <alignment horizontal="left" vertical="center"/>
      <protection locked="0"/>
    </xf>
    <xf numFmtId="0" fontId="14" fillId="0" borderId="57" xfId="59" applyFont="1" applyFill="1" applyBorder="1" applyAlignment="1" applyProtection="1">
      <alignment horizontal="center" vertical="center"/>
      <protection locked="0"/>
    </xf>
    <xf numFmtId="1" fontId="14" fillId="34" borderId="57" xfId="59" applyNumberFormat="1" applyFont="1" applyFill="1" applyBorder="1" applyAlignment="1" applyProtection="1">
      <alignment horizontal="center" vertical="center"/>
      <protection locked="0"/>
    </xf>
    <xf numFmtId="0" fontId="0" fillId="0" borderId="64" xfId="0" applyFont="1" applyFill="1" applyBorder="1" applyAlignment="1">
      <alignment/>
    </xf>
    <xf numFmtId="0" fontId="0" fillId="0" borderId="65" xfId="0" applyFont="1" applyFill="1" applyBorder="1" applyAlignment="1">
      <alignment/>
    </xf>
    <xf numFmtId="0" fontId="0" fillId="0" borderId="66" xfId="0" applyFont="1" applyFill="1" applyBorder="1" applyAlignment="1">
      <alignment/>
    </xf>
    <xf numFmtId="0" fontId="0" fillId="0" borderId="67" xfId="0" applyFont="1" applyFill="1" applyBorder="1" applyAlignment="1">
      <alignment/>
    </xf>
    <xf numFmtId="0" fontId="0" fillId="0" borderId="68" xfId="0" applyFont="1" applyFill="1" applyBorder="1" applyAlignment="1">
      <alignment/>
    </xf>
    <xf numFmtId="0" fontId="0" fillId="0" borderId="53" xfId="0" applyFont="1" applyBorder="1" applyAlignment="1">
      <alignment/>
    </xf>
    <xf numFmtId="1" fontId="0" fillId="0" borderId="35" xfId="0" applyNumberFormat="1" applyFont="1" applyBorder="1" applyAlignment="1">
      <alignment/>
    </xf>
    <xf numFmtId="0" fontId="0" fillId="0" borderId="69" xfId="0" applyFont="1" applyBorder="1" applyAlignment="1">
      <alignment/>
    </xf>
    <xf numFmtId="0" fontId="0" fillId="0" borderId="70" xfId="0" applyFont="1" applyBorder="1" applyAlignment="1">
      <alignment/>
    </xf>
    <xf numFmtId="0" fontId="0" fillId="0" borderId="71" xfId="0" applyFont="1" applyBorder="1" applyAlignment="1">
      <alignment/>
    </xf>
    <xf numFmtId="0" fontId="0" fillId="0" borderId="64" xfId="0" applyFont="1" applyBorder="1" applyAlignment="1">
      <alignment/>
    </xf>
    <xf numFmtId="0" fontId="0" fillId="0" borderId="72" xfId="0" applyFont="1" applyBorder="1" applyAlignment="1">
      <alignment/>
    </xf>
    <xf numFmtId="0" fontId="0" fillId="0" borderId="65" xfId="0" applyFont="1" applyBorder="1" applyAlignment="1">
      <alignment/>
    </xf>
    <xf numFmtId="0" fontId="0" fillId="0" borderId="73" xfId="0" applyFont="1" applyBorder="1" applyAlignment="1">
      <alignment/>
    </xf>
    <xf numFmtId="0" fontId="0" fillId="0" borderId="68" xfId="0" applyFont="1" applyBorder="1" applyAlignment="1">
      <alignment/>
    </xf>
    <xf numFmtId="0" fontId="0" fillId="0" borderId="74" xfId="0" applyFont="1" applyBorder="1" applyAlignment="1">
      <alignment/>
    </xf>
    <xf numFmtId="0" fontId="0" fillId="0" borderId="75" xfId="0" applyFont="1" applyBorder="1" applyAlignment="1">
      <alignment/>
    </xf>
    <xf numFmtId="0" fontId="63" fillId="38" borderId="0" xfId="0" applyFont="1" applyFill="1" applyAlignment="1">
      <alignment horizontal="center" vertical="center"/>
    </xf>
    <xf numFmtId="0" fontId="21" fillId="2" borderId="76" xfId="51" applyFont="1" applyFill="1" applyBorder="1" applyAlignment="1">
      <alignment vertical="center" wrapText="1"/>
      <protection/>
    </xf>
    <xf numFmtId="0" fontId="63" fillId="0" borderId="0" xfId="0" applyFont="1" applyAlignment="1">
      <alignment horizontal="center" vertical="center"/>
    </xf>
    <xf numFmtId="0" fontId="21" fillId="2" borderId="72" xfId="51" applyFont="1" applyFill="1" applyBorder="1" applyAlignment="1">
      <alignment vertical="center" wrapText="1"/>
      <protection/>
    </xf>
    <xf numFmtId="0" fontId="22" fillId="2" borderId="77" xfId="0" applyFont="1" applyFill="1" applyBorder="1" applyAlignment="1">
      <alignment vertical="center"/>
    </xf>
    <xf numFmtId="0" fontId="21" fillId="2" borderId="55" xfId="0" applyFont="1" applyFill="1" applyBorder="1" applyAlignment="1">
      <alignment horizontal="center" vertical="center" wrapText="1"/>
    </xf>
    <xf numFmtId="0" fontId="21" fillId="2" borderId="56" xfId="0" applyFont="1" applyFill="1" applyBorder="1" applyAlignment="1">
      <alignment vertical="center" wrapText="1"/>
    </xf>
    <xf numFmtId="0" fontId="21" fillId="2" borderId="78" xfId="0" applyFont="1" applyFill="1" applyBorder="1" applyAlignment="1">
      <alignment horizontal="center" vertical="center" wrapText="1"/>
    </xf>
    <xf numFmtId="0" fontId="21" fillId="2" borderId="79" xfId="0" applyFont="1" applyFill="1" applyBorder="1" applyAlignment="1">
      <alignment horizontal="center" vertical="center" wrapText="1"/>
    </xf>
    <xf numFmtId="0" fontId="21" fillId="2" borderId="80" xfId="0" applyFont="1" applyFill="1" applyBorder="1" applyAlignment="1">
      <alignment vertical="center"/>
    </xf>
    <xf numFmtId="0" fontId="21" fillId="2" borderId="81" xfId="0" applyFont="1" applyFill="1" applyBorder="1" applyAlignment="1">
      <alignment horizontal="center" vertical="center" wrapText="1"/>
    </xf>
    <xf numFmtId="0" fontId="21" fillId="2" borderId="82" xfId="0" applyFont="1" applyFill="1" applyBorder="1" applyAlignment="1">
      <alignment horizontal="center" vertical="center" wrapText="1"/>
    </xf>
    <xf numFmtId="0" fontId="21" fillId="2" borderId="83" xfId="0" applyFont="1" applyFill="1" applyBorder="1" applyAlignment="1">
      <alignment vertical="center"/>
    </xf>
    <xf numFmtId="0" fontId="21" fillId="2" borderId="84" xfId="0" applyFont="1" applyFill="1" applyBorder="1" applyAlignment="1">
      <alignment horizontal="center" vertical="center" wrapText="1"/>
    </xf>
    <xf numFmtId="0" fontId="21" fillId="2" borderId="80" xfId="0" applyFont="1" applyFill="1" applyBorder="1" applyAlignment="1">
      <alignment vertical="center" wrapText="1"/>
    </xf>
    <xf numFmtId="49" fontId="21" fillId="2" borderId="83" xfId="0" applyNumberFormat="1" applyFont="1" applyFill="1" applyBorder="1" applyAlignment="1">
      <alignment vertical="center" wrapText="1"/>
    </xf>
    <xf numFmtId="0" fontId="2" fillId="2" borderId="85" xfId="38" applyFill="1" applyBorder="1" applyAlignment="1">
      <alignment vertical="center" wrapText="1"/>
    </xf>
    <xf numFmtId="0" fontId="64" fillId="2" borderId="83" xfId="0" applyFont="1" applyFill="1" applyBorder="1" applyAlignment="1">
      <alignment vertical="center"/>
    </xf>
    <xf numFmtId="0" fontId="12" fillId="39" borderId="86" xfId="59" applyFont="1" applyFill="1" applyBorder="1" applyAlignment="1" applyProtection="1">
      <alignment horizontal="center" vertical="center" wrapText="1"/>
      <protection/>
    </xf>
    <xf numFmtId="0" fontId="12" fillId="39" borderId="32" xfId="59" applyFont="1" applyFill="1" applyBorder="1" applyAlignment="1" applyProtection="1">
      <alignment horizontal="center" vertical="center" wrapText="1"/>
      <protection/>
    </xf>
    <xf numFmtId="0" fontId="12" fillId="39" borderId="87" xfId="59" applyFont="1" applyFill="1" applyBorder="1" applyAlignment="1" applyProtection="1">
      <alignment horizontal="center" vertical="center" wrapText="1"/>
      <protection/>
    </xf>
    <xf numFmtId="0" fontId="12" fillId="39" borderId="88" xfId="59" applyFont="1" applyFill="1" applyBorder="1" applyAlignment="1" applyProtection="1">
      <alignment horizontal="center" vertical="center" wrapText="1"/>
      <protection/>
    </xf>
    <xf numFmtId="0" fontId="12" fillId="39" borderId="89" xfId="59" applyFont="1" applyFill="1" applyBorder="1" applyAlignment="1" applyProtection="1">
      <alignment horizontal="center" vertical="center" wrapText="1"/>
      <protection/>
    </xf>
    <xf numFmtId="0" fontId="8" fillId="40" borderId="90" xfId="59" applyFont="1" applyFill="1" applyBorder="1" applyAlignment="1" applyProtection="1">
      <alignment horizontal="center" vertical="center"/>
      <protection/>
    </xf>
    <xf numFmtId="0" fontId="12" fillId="34" borderId="91" xfId="59" applyNumberFormat="1" applyFont="1" applyFill="1" applyBorder="1" applyAlignment="1" applyProtection="1">
      <alignment horizontal="center" vertical="center"/>
      <protection/>
    </xf>
    <xf numFmtId="0" fontId="1" fillId="39" borderId="87" xfId="59" applyFont="1" applyFill="1" applyBorder="1" applyAlignment="1" applyProtection="1">
      <alignment horizontal="center" vertical="center" wrapText="1"/>
      <protection/>
    </xf>
    <xf numFmtId="0" fontId="1" fillId="39" borderId="32" xfId="59" applyFont="1" applyFill="1" applyBorder="1" applyAlignment="1" applyProtection="1">
      <alignment horizontal="center" vertical="center" wrapText="1"/>
      <protection/>
    </xf>
    <xf numFmtId="0" fontId="13" fillId="0" borderId="92" xfId="59" applyFont="1" applyBorder="1" applyAlignment="1" applyProtection="1">
      <alignment horizontal="center" vertical="center"/>
      <protection locked="0"/>
    </xf>
    <xf numFmtId="0" fontId="8" fillId="35" borderId="90" xfId="59" applyFont="1" applyFill="1" applyBorder="1" applyAlignment="1" applyProtection="1">
      <alignment horizontal="center" vertical="center"/>
      <protection/>
    </xf>
    <xf numFmtId="0" fontId="9" fillId="36" borderId="90" xfId="59" applyFont="1" applyFill="1" applyBorder="1" applyAlignment="1" applyProtection="1">
      <alignment horizontal="center" vertical="center"/>
      <protection/>
    </xf>
    <xf numFmtId="0" fontId="10" fillId="34" borderId="14" xfId="59" applyFont="1" applyFill="1" applyBorder="1" applyAlignment="1" applyProtection="1">
      <alignment horizontal="center" vertical="center"/>
      <protection/>
    </xf>
    <xf numFmtId="0" fontId="12" fillId="34" borderId="93" xfId="59" applyFont="1" applyFill="1" applyBorder="1" applyAlignment="1" applyProtection="1">
      <alignment horizontal="center" vertical="center"/>
      <protection/>
    </xf>
    <xf numFmtId="0" fontId="12" fillId="34" borderId="94" xfId="59" applyFont="1" applyFill="1" applyBorder="1" applyAlignment="1" applyProtection="1">
      <alignment horizontal="center" vertical="center"/>
      <protection/>
    </xf>
    <xf numFmtId="0" fontId="12" fillId="39" borderId="95" xfId="59" applyFont="1" applyFill="1" applyBorder="1" applyAlignment="1" applyProtection="1">
      <alignment horizontal="center" vertical="center" wrapText="1"/>
      <protection/>
    </xf>
    <xf numFmtId="0" fontId="13" fillId="0" borderId="96" xfId="59" applyFont="1" applyBorder="1" applyAlignment="1" applyProtection="1">
      <alignment horizontal="center" vertical="center"/>
      <protection locked="0"/>
    </xf>
    <xf numFmtId="0" fontId="13" fillId="0" borderId="97" xfId="59" applyFont="1" applyBorder="1" applyAlignment="1" applyProtection="1">
      <alignment horizontal="center" vertical="center"/>
      <protection locked="0"/>
    </xf>
    <xf numFmtId="0" fontId="12" fillId="34" borderId="98" xfId="59" applyNumberFormat="1" applyFont="1" applyFill="1" applyBorder="1" applyAlignment="1" applyProtection="1">
      <alignment horizontal="center" vertical="center"/>
      <protection/>
    </xf>
    <xf numFmtId="0" fontId="12" fillId="35" borderId="99" xfId="59" applyNumberFormat="1" applyFont="1" applyFill="1" applyBorder="1" applyAlignment="1" applyProtection="1">
      <alignment horizontal="center" vertical="center"/>
      <protection/>
    </xf>
    <xf numFmtId="0" fontId="12" fillId="35" borderId="100" xfId="59" applyNumberFormat="1" applyFont="1" applyFill="1" applyBorder="1" applyAlignment="1" applyProtection="1">
      <alignment horizontal="center" vertical="center"/>
      <protection/>
    </xf>
    <xf numFmtId="0" fontId="12" fillId="34" borderId="101" xfId="59" applyNumberFormat="1" applyFont="1" applyFill="1" applyBorder="1" applyAlignment="1" applyProtection="1">
      <alignment horizontal="center" vertical="center"/>
      <protection/>
    </xf>
    <xf numFmtId="0" fontId="12" fillId="34" borderId="102" xfId="59" applyNumberFormat="1" applyFont="1" applyFill="1" applyBorder="1" applyAlignment="1" applyProtection="1">
      <alignment horizontal="center" vertical="center"/>
      <protection/>
    </xf>
    <xf numFmtId="1" fontId="12" fillId="35" borderId="103" xfId="59" applyNumberFormat="1" applyFont="1" applyFill="1" applyBorder="1" applyAlignment="1" applyProtection="1">
      <alignment horizontal="center" vertical="center"/>
      <protection/>
    </xf>
    <xf numFmtId="1" fontId="12" fillId="35" borderId="17" xfId="59" applyNumberFormat="1" applyFont="1" applyFill="1" applyBorder="1" applyAlignment="1" applyProtection="1">
      <alignment horizontal="center" vertical="center"/>
      <protection/>
    </xf>
    <xf numFmtId="0" fontId="15" fillId="35" borderId="103" xfId="59" applyNumberFormat="1" applyFont="1" applyFill="1" applyBorder="1" applyAlignment="1" applyProtection="1">
      <alignment horizontal="center" vertical="center"/>
      <protection/>
    </xf>
    <xf numFmtId="0" fontId="15" fillId="35" borderId="17" xfId="59" applyNumberFormat="1" applyFont="1" applyFill="1" applyBorder="1" applyAlignment="1" applyProtection="1">
      <alignment horizontal="center" vertical="center"/>
      <protection/>
    </xf>
    <xf numFmtId="0" fontId="12" fillId="35" borderId="104" xfId="59" applyNumberFormat="1" applyFont="1" applyFill="1" applyBorder="1" applyAlignment="1" applyProtection="1">
      <alignment horizontal="center" vertical="center"/>
      <protection/>
    </xf>
    <xf numFmtId="0" fontId="12" fillId="35" borderId="105" xfId="59" applyNumberFormat="1" applyFont="1" applyFill="1" applyBorder="1" applyAlignment="1" applyProtection="1">
      <alignment horizontal="center" vertical="center"/>
      <protection/>
    </xf>
    <xf numFmtId="0" fontId="12" fillId="34" borderId="106" xfId="59" applyFont="1" applyFill="1" applyBorder="1" applyAlignment="1" applyProtection="1">
      <alignment horizontal="center" vertical="center"/>
      <protection/>
    </xf>
    <xf numFmtId="0" fontId="12" fillId="34" borderId="69" xfId="59" applyFont="1" applyFill="1" applyBorder="1" applyAlignment="1" applyProtection="1">
      <alignment horizontal="center" vertical="center"/>
      <protection/>
    </xf>
    <xf numFmtId="0" fontId="12" fillId="34" borderId="107" xfId="59" applyFont="1" applyFill="1" applyBorder="1" applyAlignment="1" applyProtection="1">
      <alignment horizontal="center" vertical="center" wrapText="1"/>
      <protection/>
    </xf>
    <xf numFmtId="0" fontId="12" fillId="34" borderId="31" xfId="59" applyFont="1" applyFill="1" applyBorder="1" applyAlignment="1" applyProtection="1">
      <alignment horizontal="center" vertical="center" wrapText="1"/>
      <protection/>
    </xf>
    <xf numFmtId="0" fontId="12" fillId="35" borderId="98" xfId="0" applyNumberFormat="1" applyFont="1" applyFill="1" applyBorder="1" applyAlignment="1" applyProtection="1">
      <alignment horizontal="center" vertical="center"/>
      <protection/>
    </xf>
    <xf numFmtId="0" fontId="12" fillId="35" borderId="108" xfId="0" applyNumberFormat="1" applyFont="1" applyFill="1" applyBorder="1" applyAlignment="1" applyProtection="1">
      <alignment horizontal="center" vertical="center"/>
      <protection/>
    </xf>
    <xf numFmtId="0" fontId="12" fillId="36" borderId="109" xfId="59" applyNumberFormat="1" applyFont="1" applyFill="1" applyBorder="1" applyAlignment="1" applyProtection="1">
      <alignment horizontal="center" vertical="center"/>
      <protection/>
    </xf>
    <xf numFmtId="0" fontId="12" fillId="36" borderId="110" xfId="59" applyNumberFormat="1" applyFont="1" applyFill="1" applyBorder="1" applyAlignment="1" applyProtection="1">
      <alignment horizontal="center" vertical="center"/>
      <protection/>
    </xf>
    <xf numFmtId="1" fontId="12" fillId="36" borderId="103" xfId="59" applyNumberFormat="1" applyFont="1" applyFill="1" applyBorder="1" applyAlignment="1" applyProtection="1">
      <alignment horizontal="center" vertical="center"/>
      <protection/>
    </xf>
    <xf numFmtId="1" fontId="12" fillId="36" borderId="111" xfId="59" applyNumberFormat="1" applyFont="1" applyFill="1" applyBorder="1" applyAlignment="1" applyProtection="1">
      <alignment horizontal="center" vertical="center"/>
      <protection/>
    </xf>
    <xf numFmtId="0" fontId="12" fillId="36" borderId="103" xfId="59" applyNumberFormat="1" applyFont="1" applyFill="1" applyBorder="1" applyAlignment="1" applyProtection="1">
      <alignment horizontal="center" vertical="center"/>
      <protection/>
    </xf>
    <xf numFmtId="0" fontId="12" fillId="36" borderId="98" xfId="59" applyNumberFormat="1" applyFont="1" applyFill="1" applyBorder="1" applyAlignment="1" applyProtection="1">
      <alignment horizontal="center" vertical="center"/>
      <protection/>
    </xf>
    <xf numFmtId="0" fontId="12" fillId="36" borderId="108" xfId="59" applyNumberFormat="1" applyFont="1" applyFill="1" applyBorder="1" applyAlignment="1" applyProtection="1">
      <alignment horizontal="center" vertical="center"/>
      <protection/>
    </xf>
    <xf numFmtId="168" fontId="4" fillId="0" borderId="112" xfId="0" applyNumberFormat="1" applyFont="1" applyBorder="1" applyAlignment="1">
      <alignment horizontal="center"/>
    </xf>
    <xf numFmtId="168" fontId="4" fillId="0" borderId="113" xfId="0" applyNumberFormat="1" applyFont="1" applyBorder="1" applyAlignment="1">
      <alignment horizontal="center"/>
    </xf>
    <xf numFmtId="168" fontId="4" fillId="0" borderId="114" xfId="0" applyNumberFormat="1" applyFont="1" applyBorder="1" applyAlignment="1">
      <alignment horizontal="center"/>
    </xf>
    <xf numFmtId="168" fontId="4" fillId="0" borderId="115" xfId="0" applyNumberFormat="1" applyFont="1" applyBorder="1" applyAlignment="1">
      <alignment horizontal="center"/>
    </xf>
    <xf numFmtId="0" fontId="12" fillId="34" borderId="116" xfId="59" applyFont="1" applyFill="1" applyBorder="1" applyAlignment="1" applyProtection="1">
      <alignment horizontal="center" vertical="center"/>
      <protection/>
    </xf>
    <xf numFmtId="0" fontId="1" fillId="39" borderId="86" xfId="59" applyFont="1" applyFill="1" applyBorder="1" applyAlignment="1" applyProtection="1">
      <alignment horizontal="center" vertical="center" wrapText="1"/>
      <protection/>
    </xf>
    <xf numFmtId="0" fontId="12" fillId="35" borderId="117" xfId="59" applyNumberFormat="1" applyFont="1" applyFill="1" applyBorder="1" applyAlignment="1" applyProtection="1">
      <alignment horizontal="center" vertical="center"/>
      <protection/>
    </xf>
    <xf numFmtId="0" fontId="12" fillId="35" borderId="118" xfId="59" applyNumberFormat="1" applyFont="1" applyFill="1" applyBorder="1" applyAlignment="1" applyProtection="1">
      <alignment horizontal="center" vertical="center"/>
      <protection/>
    </xf>
    <xf numFmtId="0" fontId="12" fillId="34" borderId="119" xfId="59" applyFont="1" applyFill="1" applyBorder="1" applyAlignment="1" applyProtection="1">
      <alignment horizontal="center" vertical="center"/>
      <protection/>
    </xf>
    <xf numFmtId="1" fontId="12" fillId="35" borderId="120" xfId="59" applyNumberFormat="1" applyFont="1" applyFill="1" applyBorder="1" applyAlignment="1" applyProtection="1">
      <alignment horizontal="center" vertical="center"/>
      <protection/>
    </xf>
    <xf numFmtId="1" fontId="12" fillId="35" borderId="121" xfId="59" applyNumberFormat="1" applyFont="1" applyFill="1" applyBorder="1" applyAlignment="1" applyProtection="1">
      <alignment horizontal="center" vertical="center"/>
      <protection/>
    </xf>
    <xf numFmtId="0" fontId="15" fillId="35" borderId="120" xfId="59" applyNumberFormat="1" applyFont="1" applyFill="1" applyBorder="1" applyAlignment="1" applyProtection="1">
      <alignment horizontal="center" vertical="center"/>
      <protection/>
    </xf>
    <xf numFmtId="0" fontId="15" fillId="35" borderId="121" xfId="59" applyNumberFormat="1" applyFont="1" applyFill="1" applyBorder="1" applyAlignment="1" applyProtection="1">
      <alignment horizontal="center" vertical="center"/>
      <protection/>
    </xf>
    <xf numFmtId="0" fontId="12" fillId="35" borderId="122" xfId="59" applyNumberFormat="1" applyFont="1" applyFill="1" applyBorder="1" applyAlignment="1" applyProtection="1">
      <alignment horizontal="center" vertical="center"/>
      <protection/>
    </xf>
    <xf numFmtId="0" fontId="12" fillId="34" borderId="123" xfId="59" applyFont="1" applyFill="1" applyBorder="1" applyAlignment="1" applyProtection="1">
      <alignment horizontal="center" vertical="center"/>
      <protection/>
    </xf>
    <xf numFmtId="0" fontId="12" fillId="34" borderId="36" xfId="59" applyFont="1" applyFill="1" applyBorder="1" applyAlignment="1" applyProtection="1">
      <alignment horizontal="center" vertical="center" wrapText="1"/>
      <protection/>
    </xf>
    <xf numFmtId="0" fontId="12" fillId="35" borderId="91" xfId="0" applyNumberFormat="1" applyFont="1" applyFill="1" applyBorder="1" applyAlignment="1" applyProtection="1">
      <alignment horizontal="center" vertical="center"/>
      <protection/>
    </xf>
    <xf numFmtId="0" fontId="12" fillId="36" borderId="124" xfId="59" applyNumberFormat="1" applyFont="1" applyFill="1" applyBorder="1" applyAlignment="1" applyProtection="1">
      <alignment horizontal="center" vertical="center"/>
      <protection/>
    </xf>
    <xf numFmtId="1" fontId="12" fillId="36" borderId="125" xfId="59" applyNumberFormat="1" applyFont="1" applyFill="1" applyBorder="1" applyAlignment="1" applyProtection="1">
      <alignment horizontal="center" vertical="center"/>
      <protection/>
    </xf>
    <xf numFmtId="0" fontId="12" fillId="36" borderId="125" xfId="59" applyNumberFormat="1" applyFont="1" applyFill="1" applyBorder="1" applyAlignment="1" applyProtection="1">
      <alignment horizontal="center" vertical="center"/>
      <protection/>
    </xf>
    <xf numFmtId="0" fontId="12" fillId="36" borderId="91" xfId="59" applyNumberFormat="1" applyFont="1" applyFill="1" applyBorder="1" applyAlignment="1" applyProtection="1">
      <alignment horizontal="center" vertical="center"/>
      <protection/>
    </xf>
    <xf numFmtId="0" fontId="12" fillId="34" borderId="70" xfId="59" applyFont="1" applyFill="1" applyBorder="1" applyAlignment="1" applyProtection="1">
      <alignment horizontal="center" vertical="center"/>
      <protection/>
    </xf>
    <xf numFmtId="0" fontId="12" fillId="34" borderId="126" xfId="59" applyFont="1" applyFill="1" applyBorder="1" applyAlignment="1" applyProtection="1">
      <alignment horizontal="center" vertical="center" wrapText="1"/>
      <protection/>
    </xf>
    <xf numFmtId="0" fontId="12" fillId="34" borderId="127" xfId="59" applyNumberFormat="1" applyFont="1" applyFill="1" applyBorder="1" applyAlignment="1" applyProtection="1">
      <alignment horizontal="center" vertical="center"/>
      <protection/>
    </xf>
    <xf numFmtId="0" fontId="12" fillId="34" borderId="32" xfId="59" applyFont="1" applyFill="1" applyBorder="1" applyAlignment="1" applyProtection="1">
      <alignment horizontal="center" vertical="center" wrapText="1"/>
      <protection/>
    </xf>
    <xf numFmtId="0" fontId="12" fillId="34" borderId="128" xfId="59" applyNumberFormat="1" applyFont="1" applyFill="1" applyBorder="1" applyAlignment="1" applyProtection="1">
      <alignment horizontal="center" vertical="center"/>
      <protection/>
    </xf>
    <xf numFmtId="0" fontId="12" fillId="34" borderId="129" xfId="59" applyNumberFormat="1" applyFont="1" applyFill="1" applyBorder="1" applyAlignment="1" applyProtection="1">
      <alignment horizontal="center" vertical="center"/>
      <protection/>
    </xf>
    <xf numFmtId="0" fontId="12" fillId="35" borderId="130" xfId="59" applyNumberFormat="1" applyFont="1" applyFill="1" applyBorder="1" applyAlignment="1" applyProtection="1">
      <alignment horizontal="center" vertical="center"/>
      <protection/>
    </xf>
    <xf numFmtId="0" fontId="15" fillId="35" borderId="131" xfId="59" applyNumberFormat="1" applyFont="1" applyFill="1" applyBorder="1" applyAlignment="1" applyProtection="1">
      <alignment horizontal="center" vertical="center"/>
      <protection/>
    </xf>
    <xf numFmtId="0" fontId="12" fillId="34" borderId="132" xfId="59" applyNumberFormat="1" applyFont="1" applyFill="1" applyBorder="1" applyAlignment="1" applyProtection="1">
      <alignment horizontal="center" vertical="center"/>
      <protection/>
    </xf>
    <xf numFmtId="1" fontId="12" fillId="35" borderId="131" xfId="59" applyNumberFormat="1" applyFont="1" applyFill="1" applyBorder="1" applyAlignment="1" applyProtection="1">
      <alignment horizontal="center" vertical="center"/>
      <protection/>
    </xf>
    <xf numFmtId="0" fontId="12" fillId="34" borderId="133" xfId="59" applyFont="1" applyFill="1" applyBorder="1" applyAlignment="1" applyProtection="1">
      <alignment horizontal="center" vertical="center"/>
      <protection/>
    </xf>
    <xf numFmtId="0" fontId="12" fillId="34" borderId="134" xfId="59" applyFont="1" applyFill="1" applyBorder="1" applyAlignment="1" applyProtection="1">
      <alignment horizontal="center" vertical="center"/>
      <protection/>
    </xf>
    <xf numFmtId="0" fontId="13" fillId="0" borderId="135" xfId="59" applyFont="1" applyBorder="1" applyAlignment="1" applyProtection="1">
      <alignment horizontal="center" vertical="center"/>
      <protection locked="0"/>
    </xf>
    <xf numFmtId="0" fontId="13" fillId="0" borderId="136" xfId="59" applyFont="1" applyBorder="1" applyAlignment="1" applyProtection="1">
      <alignment horizontal="center" vertical="center"/>
      <protection locked="0"/>
    </xf>
    <xf numFmtId="0" fontId="12" fillId="34" borderId="137" xfId="59" applyNumberFormat="1" applyFont="1" applyFill="1" applyBorder="1" applyAlignment="1" applyProtection="1">
      <alignment horizontal="center" vertical="center"/>
      <protection/>
    </xf>
    <xf numFmtId="0" fontId="12" fillId="34" borderId="138" xfId="59" applyNumberFormat="1" applyFont="1" applyFill="1" applyBorder="1" applyAlignment="1" applyProtection="1">
      <alignment horizontal="center" vertical="center"/>
      <protection/>
    </xf>
    <xf numFmtId="0" fontId="12" fillId="34" borderId="139" xfId="59" applyNumberFormat="1" applyFont="1" applyFill="1" applyBorder="1" applyAlignment="1" applyProtection="1">
      <alignment horizontal="center" vertical="center"/>
      <protection/>
    </xf>
    <xf numFmtId="168" fontId="4" fillId="0" borderId="140" xfId="0" applyNumberFormat="1" applyFont="1" applyBorder="1" applyAlignment="1">
      <alignment horizontal="center"/>
    </xf>
    <xf numFmtId="0" fontId="12" fillId="36" borderId="141" xfId="59" applyNumberFormat="1" applyFont="1" applyFill="1" applyBorder="1" applyAlignment="1" applyProtection="1">
      <alignment horizontal="center" vertical="center"/>
      <protection/>
    </xf>
    <xf numFmtId="0" fontId="12" fillId="36" borderId="142" xfId="59" applyNumberFormat="1" applyFont="1" applyFill="1" applyBorder="1" applyAlignment="1" applyProtection="1">
      <alignment horizontal="center" vertical="center"/>
      <protection/>
    </xf>
    <xf numFmtId="0" fontId="0" fillId="0" borderId="90" xfId="0" applyFont="1" applyBorder="1" applyAlignment="1">
      <alignment horizontal="center"/>
    </xf>
    <xf numFmtId="0" fontId="12" fillId="35" borderId="143" xfId="59" applyNumberFormat="1" applyFont="1" applyFill="1" applyBorder="1" applyAlignment="1" applyProtection="1">
      <alignment horizontal="center" vertical="center"/>
      <protection/>
    </xf>
    <xf numFmtId="1" fontId="12" fillId="35" borderId="144" xfId="59" applyNumberFormat="1" applyFont="1" applyFill="1" applyBorder="1" applyAlignment="1" applyProtection="1">
      <alignment horizontal="center" vertical="center"/>
      <protection/>
    </xf>
    <xf numFmtId="0" fontId="15" fillId="35" borderId="144" xfId="59" applyNumberFormat="1" applyFont="1" applyFill="1" applyBorder="1" applyAlignment="1" applyProtection="1">
      <alignment horizontal="center" vertical="center"/>
      <protection/>
    </xf>
    <xf numFmtId="0" fontId="12" fillId="36" borderId="145" xfId="59" applyNumberFormat="1" applyFont="1" applyFill="1" applyBorder="1" applyAlignment="1" applyProtection="1">
      <alignment horizontal="center" vertical="center"/>
      <protection/>
    </xf>
    <xf numFmtId="1" fontId="12" fillId="36" borderId="144" xfId="59" applyNumberFormat="1" applyFont="1" applyFill="1" applyBorder="1" applyAlignment="1" applyProtection="1">
      <alignment horizontal="center" vertical="center"/>
      <protection/>
    </xf>
    <xf numFmtId="168" fontId="4" fillId="0" borderId="146" xfId="0" applyNumberFormat="1" applyFont="1" applyBorder="1" applyAlignment="1">
      <alignment horizontal="center"/>
    </xf>
    <xf numFmtId="0" fontId="12" fillId="35" borderId="147" xfId="59" applyNumberFormat="1" applyFont="1" applyFill="1" applyBorder="1" applyAlignment="1" applyProtection="1">
      <alignment horizontal="center" vertical="center"/>
      <protection/>
    </xf>
    <xf numFmtId="0" fontId="12" fillId="34" borderId="148" xfId="59" applyFont="1" applyFill="1" applyBorder="1" applyAlignment="1" applyProtection="1">
      <alignment horizontal="center" vertical="center"/>
      <protection/>
    </xf>
    <xf numFmtId="0" fontId="12" fillId="34" borderId="149" xfId="59" applyFont="1" applyFill="1" applyBorder="1" applyAlignment="1" applyProtection="1">
      <alignment horizontal="center" vertical="center"/>
      <protection/>
    </xf>
    <xf numFmtId="0" fontId="12" fillId="34" borderId="150" xfId="59" applyFont="1" applyFill="1" applyBorder="1" applyAlignment="1" applyProtection="1">
      <alignment horizontal="center" vertical="center" wrapText="1"/>
      <protection/>
    </xf>
    <xf numFmtId="1" fontId="12" fillId="36" borderId="145" xfId="59" applyNumberFormat="1" applyFont="1" applyFill="1" applyBorder="1" applyAlignment="1" applyProtection="1">
      <alignment horizontal="center" vertical="center"/>
      <protection/>
    </xf>
    <xf numFmtId="0" fontId="0" fillId="0" borderId="151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52" xfId="0" applyFont="1" applyBorder="1" applyAlignment="1">
      <alignment horizontal="center"/>
    </xf>
    <xf numFmtId="0" fontId="12" fillId="34" borderId="153" xfId="59" applyNumberFormat="1" applyFont="1" applyFill="1" applyBorder="1" applyAlignment="1" applyProtection="1">
      <alignment horizontal="center" vertical="center"/>
      <protection/>
    </xf>
    <xf numFmtId="0" fontId="12" fillId="34" borderId="154" xfId="59" applyNumberFormat="1" applyFont="1" applyFill="1" applyBorder="1" applyAlignment="1" applyProtection="1">
      <alignment horizontal="center" vertical="center"/>
      <protection/>
    </xf>
    <xf numFmtId="0" fontId="1" fillId="34" borderId="36" xfId="59" applyFont="1" applyFill="1" applyBorder="1" applyAlignment="1" applyProtection="1">
      <alignment horizontal="center" vertical="center" wrapText="1"/>
      <protection/>
    </xf>
    <xf numFmtId="0" fontId="1" fillId="34" borderId="32" xfId="59" applyFont="1" applyFill="1" applyBorder="1" applyAlignment="1" applyProtection="1">
      <alignment horizontal="center" vertical="center" wrapText="1"/>
      <protection/>
    </xf>
    <xf numFmtId="0" fontId="1" fillId="34" borderId="31" xfId="59" applyFont="1" applyFill="1" applyBorder="1" applyAlignment="1" applyProtection="1">
      <alignment horizontal="center" vertical="center" wrapText="1"/>
      <protection/>
    </xf>
    <xf numFmtId="0" fontId="17" fillId="0" borderId="0" xfId="0" applyFont="1" applyBorder="1" applyAlignment="1">
      <alignment horizontal="center"/>
    </xf>
    <xf numFmtId="0" fontId="19" fillId="41" borderId="77" xfId="59" applyNumberFormat="1" applyFont="1" applyFill="1" applyBorder="1" applyAlignment="1" applyProtection="1">
      <alignment horizontal="center" vertical="center"/>
      <protection/>
    </xf>
    <xf numFmtId="0" fontId="19" fillId="41" borderId="55" xfId="59" applyNumberFormat="1" applyFont="1" applyFill="1" applyBorder="1" applyAlignment="1" applyProtection="1">
      <alignment horizontal="center" vertical="center"/>
      <protection/>
    </xf>
    <xf numFmtId="0" fontId="19" fillId="33" borderId="55" xfId="59" applyNumberFormat="1" applyFont="1" applyFill="1" applyBorder="1" applyAlignment="1" applyProtection="1">
      <alignment horizontal="center" vertical="center"/>
      <protection/>
    </xf>
    <xf numFmtId="0" fontId="23" fillId="42" borderId="90" xfId="0" applyFont="1" applyFill="1" applyBorder="1" applyAlignment="1">
      <alignment horizontal="center"/>
    </xf>
    <xf numFmtId="0" fontId="10" fillId="33" borderId="90" xfId="59" applyFont="1" applyFill="1" applyBorder="1" applyAlignment="1" applyProtection="1">
      <alignment horizontal="center" vertical="center"/>
      <protection/>
    </xf>
    <xf numFmtId="0" fontId="19" fillId="33" borderId="155" xfId="59" applyNumberFormat="1" applyFont="1" applyFill="1" applyBorder="1" applyAlignment="1" applyProtection="1">
      <alignment horizontal="center" vertical="center"/>
      <protection/>
    </xf>
    <xf numFmtId="1" fontId="19" fillId="33" borderId="155" xfId="59" applyNumberFormat="1" applyFont="1" applyFill="1" applyBorder="1" applyAlignment="1" applyProtection="1">
      <alignment horizontal="center" vertical="center"/>
      <protection/>
    </xf>
    <xf numFmtId="0" fontId="10" fillId="37" borderId="90" xfId="59" applyFont="1" applyFill="1" applyBorder="1" applyAlignment="1" applyProtection="1">
      <alignment horizontal="center" vertical="center"/>
      <protection/>
    </xf>
    <xf numFmtId="0" fontId="10" fillId="34" borderId="90" xfId="59" applyFont="1" applyFill="1" applyBorder="1" applyAlignment="1" applyProtection="1">
      <alignment horizontal="center" vertical="center"/>
      <protection/>
    </xf>
    <xf numFmtId="0" fontId="19" fillId="34" borderId="156" xfId="59" applyFont="1" applyFill="1" applyBorder="1" applyAlignment="1" applyProtection="1">
      <alignment horizontal="center" vertical="center"/>
      <protection/>
    </xf>
    <xf numFmtId="0" fontId="8" fillId="34" borderId="31" xfId="59" applyFont="1" applyFill="1" applyBorder="1" applyAlignment="1" applyProtection="1">
      <alignment horizontal="center" vertical="center" wrapText="1"/>
      <protection/>
    </xf>
    <xf numFmtId="0" fontId="19" fillId="33" borderId="110" xfId="59" applyNumberFormat="1" applyFont="1" applyFill="1" applyBorder="1" applyAlignment="1" applyProtection="1">
      <alignment horizontal="center" vertical="center"/>
      <protection/>
    </xf>
    <xf numFmtId="0" fontId="19" fillId="33" borderId="108" xfId="59" applyNumberFormat="1" applyFont="1" applyFill="1" applyBorder="1" applyAlignment="1" applyProtection="1">
      <alignment horizontal="center" vertical="center"/>
      <protection/>
    </xf>
    <xf numFmtId="0" fontId="19" fillId="33" borderId="157" xfId="59" applyNumberFormat="1" applyFont="1" applyFill="1" applyBorder="1" applyAlignment="1" applyProtection="1">
      <alignment horizontal="center" vertical="center"/>
      <protection/>
    </xf>
    <xf numFmtId="0" fontId="19" fillId="33" borderId="158" xfId="59" applyNumberFormat="1" applyFont="1" applyFill="1" applyBorder="1" applyAlignment="1" applyProtection="1">
      <alignment horizontal="center" vertical="center"/>
      <protection/>
    </xf>
    <xf numFmtId="0" fontId="10" fillId="37" borderId="110" xfId="59" applyNumberFormat="1" applyFont="1" applyFill="1" applyBorder="1" applyAlignment="1" applyProtection="1">
      <alignment horizontal="center" vertical="center"/>
      <protection/>
    </xf>
    <xf numFmtId="1" fontId="10" fillId="37" borderId="111" xfId="59" applyNumberFormat="1" applyFont="1" applyFill="1" applyBorder="1" applyAlignment="1" applyProtection="1">
      <alignment horizontal="center" vertical="center"/>
      <protection/>
    </xf>
    <xf numFmtId="0" fontId="10" fillId="37" borderId="155" xfId="59" applyNumberFormat="1" applyFont="1" applyFill="1" applyBorder="1" applyAlignment="1" applyProtection="1">
      <alignment horizontal="center" vertical="center"/>
      <protection/>
    </xf>
    <xf numFmtId="0" fontId="10" fillId="37" borderId="91" xfId="59" applyNumberFormat="1" applyFont="1" applyFill="1" applyBorder="1" applyAlignment="1" applyProtection="1">
      <alignment horizontal="center" vertical="center"/>
      <protection/>
    </xf>
    <xf numFmtId="168" fontId="4" fillId="33" borderId="115" xfId="0" applyNumberFormat="1" applyFont="1" applyFill="1" applyBorder="1" applyAlignment="1">
      <alignment horizontal="center"/>
    </xf>
    <xf numFmtId="0" fontId="19" fillId="34" borderId="159" xfId="59" applyFont="1" applyFill="1" applyBorder="1" applyAlignment="1" applyProtection="1">
      <alignment horizontal="center" vertical="center"/>
      <protection/>
    </xf>
    <xf numFmtId="0" fontId="8" fillId="34" borderId="36" xfId="59" applyFont="1" applyFill="1" applyBorder="1" applyAlignment="1" applyProtection="1">
      <alignment horizontal="center" vertical="center" wrapText="1"/>
      <protection/>
    </xf>
    <xf numFmtId="0" fontId="19" fillId="33" borderId="124" xfId="59" applyNumberFormat="1" applyFont="1" applyFill="1" applyBorder="1" applyAlignment="1" applyProtection="1">
      <alignment horizontal="center" vertical="center"/>
      <protection/>
    </xf>
    <xf numFmtId="1" fontId="19" fillId="33" borderId="125" xfId="59" applyNumberFormat="1" applyFont="1" applyFill="1" applyBorder="1" applyAlignment="1" applyProtection="1">
      <alignment horizontal="center" vertical="center"/>
      <protection/>
    </xf>
    <xf numFmtId="0" fontId="19" fillId="33" borderId="125" xfId="59" applyNumberFormat="1" applyFont="1" applyFill="1" applyBorder="1" applyAlignment="1" applyProtection="1">
      <alignment horizontal="center" vertical="center"/>
      <protection/>
    </xf>
    <xf numFmtId="0" fontId="19" fillId="33" borderId="91" xfId="59" applyNumberFormat="1" applyFont="1" applyFill="1" applyBorder="1" applyAlignment="1" applyProtection="1">
      <alignment horizontal="center" vertical="center"/>
      <protection/>
    </xf>
    <xf numFmtId="0" fontId="19" fillId="33" borderId="160" xfId="59" applyNumberFormat="1" applyFont="1" applyFill="1" applyBorder="1" applyAlignment="1" applyProtection="1">
      <alignment horizontal="center" vertical="center"/>
      <protection/>
    </xf>
    <xf numFmtId="1" fontId="19" fillId="33" borderId="161" xfId="59" applyNumberFormat="1" applyFont="1" applyFill="1" applyBorder="1" applyAlignment="1" applyProtection="1">
      <alignment horizontal="center" vertical="center"/>
      <protection/>
    </xf>
    <xf numFmtId="0" fontId="19" fillId="33" borderId="161" xfId="59" applyNumberFormat="1" applyFont="1" applyFill="1" applyBorder="1" applyAlignment="1" applyProtection="1">
      <alignment horizontal="center" vertical="center"/>
      <protection/>
    </xf>
    <xf numFmtId="0" fontId="19" fillId="33" borderId="162" xfId="59" applyNumberFormat="1" applyFont="1" applyFill="1" applyBorder="1" applyAlignment="1" applyProtection="1">
      <alignment horizontal="center" vertical="center"/>
      <protection/>
    </xf>
    <xf numFmtId="0" fontId="19" fillId="33" borderId="163" xfId="59" applyNumberFormat="1" applyFont="1" applyFill="1" applyBorder="1" applyAlignment="1" applyProtection="1">
      <alignment horizontal="center" vertical="center"/>
      <protection/>
    </xf>
    <xf numFmtId="1" fontId="19" fillId="33" borderId="164" xfId="59" applyNumberFormat="1" applyFont="1" applyFill="1" applyBorder="1" applyAlignment="1" applyProtection="1">
      <alignment horizontal="center" vertical="center"/>
      <protection/>
    </xf>
    <xf numFmtId="0" fontId="19" fillId="33" borderId="165" xfId="59" applyNumberFormat="1" applyFont="1" applyFill="1" applyBorder="1" applyAlignment="1" applyProtection="1">
      <alignment horizontal="center" vertical="center"/>
      <protection/>
    </xf>
    <xf numFmtId="0" fontId="10" fillId="37" borderId="124" xfId="59" applyNumberFormat="1" applyFont="1" applyFill="1" applyBorder="1" applyAlignment="1" applyProtection="1">
      <alignment horizontal="center" vertical="center"/>
      <protection/>
    </xf>
    <xf numFmtId="1" fontId="10" fillId="37" borderId="125" xfId="59" applyNumberFormat="1" applyFont="1" applyFill="1" applyBorder="1" applyAlignment="1" applyProtection="1">
      <alignment horizontal="center" vertical="center"/>
      <protection/>
    </xf>
    <xf numFmtId="0" fontId="10" fillId="37" borderId="125" xfId="59" applyNumberFormat="1" applyFont="1" applyFill="1" applyBorder="1" applyAlignment="1" applyProtection="1">
      <alignment horizontal="center" vertical="center"/>
      <protection/>
    </xf>
    <xf numFmtId="0" fontId="19" fillId="34" borderId="33" xfId="59" applyFont="1" applyFill="1" applyBorder="1" applyAlignment="1" applyProtection="1">
      <alignment horizontal="center" vertical="center"/>
      <protection/>
    </xf>
    <xf numFmtId="0" fontId="19" fillId="33" borderId="26" xfId="59" applyNumberFormat="1" applyFont="1" applyFill="1" applyBorder="1" applyAlignment="1" applyProtection="1">
      <alignment horizontal="center" vertical="center"/>
      <protection/>
    </xf>
    <xf numFmtId="1" fontId="19" fillId="33" borderId="27" xfId="59" applyNumberFormat="1" applyFont="1" applyFill="1" applyBorder="1" applyAlignment="1" applyProtection="1">
      <alignment horizontal="center" vertical="center"/>
      <protection/>
    </xf>
    <xf numFmtId="0" fontId="19" fillId="33" borderId="27" xfId="59" applyNumberFormat="1" applyFont="1" applyFill="1" applyBorder="1" applyAlignment="1" applyProtection="1">
      <alignment horizontal="center" vertical="center"/>
      <protection/>
    </xf>
    <xf numFmtId="0" fontId="19" fillId="33" borderId="128" xfId="59" applyNumberFormat="1" applyFont="1" applyFill="1" applyBorder="1" applyAlignment="1" applyProtection="1">
      <alignment horizontal="center" vertical="center"/>
      <protection/>
    </xf>
    <xf numFmtId="0" fontId="8" fillId="0" borderId="0" xfId="59" applyFont="1" applyFill="1" applyBorder="1" applyAlignment="1" applyProtection="1">
      <alignment horizontal="center" vertical="center" wrapText="1"/>
      <protection/>
    </xf>
    <xf numFmtId="0" fontId="19" fillId="33" borderId="91" xfId="0" applyNumberFormat="1" applyFont="1" applyFill="1" applyBorder="1" applyAlignment="1" applyProtection="1">
      <alignment horizontal="center" vertical="center"/>
      <protection/>
    </xf>
    <xf numFmtId="1" fontId="19" fillId="33" borderId="131" xfId="59" applyNumberFormat="1" applyFont="1" applyFill="1" applyBorder="1" applyAlignment="1" applyProtection="1">
      <alignment horizontal="center" vertical="center"/>
      <protection/>
    </xf>
    <xf numFmtId="0" fontId="19" fillId="33" borderId="131" xfId="59" applyNumberFormat="1" applyFont="1" applyFill="1" applyBorder="1" applyAlignment="1" applyProtection="1">
      <alignment horizontal="center" vertical="center"/>
      <protection/>
    </xf>
    <xf numFmtId="0" fontId="19" fillId="33" borderId="128" xfId="0" applyNumberFormat="1" applyFont="1" applyFill="1" applyBorder="1" applyAlignment="1" applyProtection="1">
      <alignment horizontal="center" vertical="center"/>
      <protection/>
    </xf>
    <xf numFmtId="0" fontId="19" fillId="34" borderId="166" xfId="59" applyFont="1" applyFill="1" applyBorder="1" applyAlignment="1" applyProtection="1">
      <alignment horizontal="center" vertical="center"/>
      <protection/>
    </xf>
    <xf numFmtId="0" fontId="8" fillId="34" borderId="40" xfId="59" applyFont="1" applyFill="1" applyBorder="1" applyAlignment="1" applyProtection="1">
      <alignment horizontal="center" vertical="center" wrapText="1"/>
      <protection/>
    </xf>
    <xf numFmtId="0" fontId="8" fillId="34" borderId="87" xfId="59" applyFont="1" applyFill="1" applyBorder="1" applyAlignment="1" applyProtection="1">
      <alignment horizontal="center" vertical="center" wrapText="1"/>
      <protection/>
    </xf>
    <xf numFmtId="0" fontId="19" fillId="33" borderId="141" xfId="59" applyNumberFormat="1" applyFont="1" applyFill="1" applyBorder="1" applyAlignment="1" applyProtection="1">
      <alignment horizontal="center" vertical="center"/>
      <protection/>
    </xf>
    <xf numFmtId="0" fontId="19" fillId="33" borderId="62" xfId="59" applyNumberFormat="1" applyFont="1" applyFill="1" applyBorder="1" applyAlignment="1" applyProtection="1">
      <alignment horizontal="center" vertical="center"/>
      <protection/>
    </xf>
    <xf numFmtId="1" fontId="19" fillId="33" borderId="167" xfId="59" applyNumberFormat="1" applyFont="1" applyFill="1" applyBorder="1" applyAlignment="1" applyProtection="1">
      <alignment horizontal="center" vertical="center"/>
      <protection/>
    </xf>
    <xf numFmtId="0" fontId="19" fillId="33" borderId="167" xfId="59" applyNumberFormat="1" applyFont="1" applyFill="1" applyBorder="1" applyAlignment="1" applyProtection="1">
      <alignment horizontal="center" vertical="center"/>
      <protection/>
    </xf>
    <xf numFmtId="0" fontId="19" fillId="33" borderId="139" xfId="59" applyNumberFormat="1" applyFont="1" applyFill="1" applyBorder="1" applyAlignment="1" applyProtection="1">
      <alignment horizontal="center" vertical="center"/>
      <protection/>
    </xf>
    <xf numFmtId="0" fontId="19" fillId="33" borderId="127" xfId="59" applyNumberFormat="1" applyFont="1" applyFill="1" applyBorder="1" applyAlignment="1" applyProtection="1">
      <alignment horizontal="center" vertical="center"/>
      <protection/>
    </xf>
    <xf numFmtId="1" fontId="10" fillId="37" borderId="145" xfId="59" applyNumberFormat="1" applyFont="1" applyFill="1" applyBorder="1" applyAlignment="1" applyProtection="1">
      <alignment horizontal="center" vertical="center"/>
      <protection/>
    </xf>
    <xf numFmtId="1" fontId="10" fillId="37" borderId="17" xfId="59" applyNumberFormat="1" applyFont="1" applyFill="1" applyBorder="1" applyAlignment="1" applyProtection="1">
      <alignment horizontal="center" vertical="center"/>
      <protection/>
    </xf>
    <xf numFmtId="0" fontId="10" fillId="37" borderId="167" xfId="59" applyNumberFormat="1" applyFont="1" applyFill="1" applyBorder="1" applyAlignment="1" applyProtection="1">
      <alignment horizontal="center" vertical="center"/>
      <protection/>
    </xf>
    <xf numFmtId="0" fontId="19" fillId="33" borderId="139" xfId="0" applyNumberFormat="1" applyFont="1" applyFill="1" applyBorder="1" applyAlignment="1" applyProtection="1">
      <alignment horizontal="center" vertical="center"/>
      <protection/>
    </xf>
    <xf numFmtId="0" fontId="19" fillId="33" borderId="127" xfId="0" applyNumberFormat="1" applyFont="1" applyFill="1" applyBorder="1" applyAlignment="1" applyProtection="1">
      <alignment horizontal="center" vertical="center"/>
      <protection/>
    </xf>
    <xf numFmtId="0" fontId="10" fillId="37" borderId="141" xfId="59" applyNumberFormat="1" applyFont="1" applyFill="1" applyBorder="1" applyAlignment="1" applyProtection="1">
      <alignment horizontal="center" vertical="center"/>
      <protection/>
    </xf>
    <xf numFmtId="0" fontId="10" fillId="37" borderId="62" xfId="59" applyNumberFormat="1" applyFont="1" applyFill="1" applyBorder="1" applyAlignment="1" applyProtection="1">
      <alignment horizontal="center" vertical="center"/>
      <protection/>
    </xf>
    <xf numFmtId="0" fontId="21" fillId="2" borderId="168" xfId="0" applyFont="1" applyFill="1" applyBorder="1" applyAlignment="1">
      <alignment horizontal="center" vertical="center" wrapText="1"/>
    </xf>
    <xf numFmtId="0" fontId="21" fillId="2" borderId="79" xfId="0" applyFont="1" applyFill="1" applyBorder="1" applyAlignment="1">
      <alignment horizontal="center" vertical="center" wrapText="1"/>
    </xf>
    <xf numFmtId="0" fontId="24" fillId="2" borderId="81" xfId="0" applyFont="1" applyFill="1" applyBorder="1" applyAlignment="1">
      <alignment horizontal="center" vertical="center" wrapText="1"/>
    </xf>
    <xf numFmtId="0" fontId="24" fillId="2" borderId="82" xfId="0" applyFont="1" applyFill="1" applyBorder="1" applyAlignment="1">
      <alignment horizontal="center" vertical="center" wrapText="1"/>
    </xf>
    <xf numFmtId="0" fontId="24" fillId="2" borderId="169" xfId="0" applyFont="1" applyFill="1" applyBorder="1" applyAlignment="1">
      <alignment horizontal="center" vertical="center" wrapText="1"/>
    </xf>
    <xf numFmtId="0" fontId="24" fillId="2" borderId="170" xfId="0" applyFont="1" applyFill="1" applyBorder="1" applyAlignment="1">
      <alignment horizontal="center" vertical="center" wrapText="1"/>
    </xf>
    <xf numFmtId="0" fontId="21" fillId="2" borderId="76" xfId="51" applyFont="1" applyFill="1" applyBorder="1" applyAlignment="1">
      <alignment vertical="center" wrapText="1"/>
      <protection/>
    </xf>
    <xf numFmtId="0" fontId="20" fillId="2" borderId="171" xfId="0" applyFont="1" applyFill="1" applyBorder="1" applyAlignment="1">
      <alignment vertical="center" wrapText="1"/>
    </xf>
    <xf numFmtId="0" fontId="20" fillId="2" borderId="172" xfId="0" applyFont="1" applyFill="1" applyBorder="1" applyAlignment="1">
      <alignment vertical="center" wrapText="1"/>
    </xf>
    <xf numFmtId="0" fontId="65" fillId="0" borderId="0" xfId="0" applyFont="1" applyAlignment="1">
      <alignment horizontal="center" vertical="center"/>
    </xf>
  </cellXfs>
  <cellStyles count="63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Excel_BuiltIn_Hyperlink 1" xfId="36"/>
    <cellStyle name="Hyperlink" xfId="37"/>
    <cellStyle name="Hyperlink" xfId="38"/>
    <cellStyle name="Hypertextový odkaz 2" xfId="39"/>
    <cellStyle name="Kontrolní buňka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í 10" xfId="49"/>
    <cellStyle name="Normální 11" xfId="50"/>
    <cellStyle name="normální 2" xfId="51"/>
    <cellStyle name="Normální 3" xfId="52"/>
    <cellStyle name="Normální 4" xfId="53"/>
    <cellStyle name="Normální 5" xfId="54"/>
    <cellStyle name="Normální 6" xfId="55"/>
    <cellStyle name="Normální 7" xfId="56"/>
    <cellStyle name="Normální 8" xfId="57"/>
    <cellStyle name="Normální 9" xfId="58"/>
    <cellStyle name="normální_liga - VZOR v1.1" xfId="59"/>
    <cellStyle name="Followed Hyperlink" xfId="60"/>
    <cellStyle name="Poznámka" xfId="61"/>
    <cellStyle name="Percent" xfId="62"/>
    <cellStyle name="Propojená buňka" xfId="63"/>
    <cellStyle name="Správně" xfId="64"/>
    <cellStyle name="Špatně" xfId="65"/>
    <cellStyle name="Text upozornění" xfId="66"/>
    <cellStyle name="Vstup" xfId="67"/>
    <cellStyle name="Výpočet" xfId="68"/>
    <cellStyle name="Výstup" xfId="69"/>
    <cellStyle name="Vysvětlující text" xfId="70"/>
    <cellStyle name="Zvýraznění 1" xfId="71"/>
    <cellStyle name="Zvýraznění 2" xfId="72"/>
    <cellStyle name="Zvýraznění 3" xfId="73"/>
    <cellStyle name="Zvýraznění 4" xfId="74"/>
    <cellStyle name="Zvýraznění 5" xfId="75"/>
    <cellStyle name="Zvýraznění 6" xfId="76"/>
  </cellStyles>
  <dxfs count="17">
    <dxf>
      <font>
        <b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1"/>
        <color rgb="FF000000"/>
      </font>
      <fill>
        <patternFill patternType="solid">
          <fgColor rgb="FF993300"/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AECF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michal.popelar@schaltbau.cz" TargetMode="External" /><Relationship Id="rId2" Type="http://schemas.openxmlformats.org/officeDocument/2006/relationships/hyperlink" Target="mailto:alestruhlar@centrum.cz" TargetMode="External" /><Relationship Id="rId3" Type="http://schemas.openxmlformats.org/officeDocument/2006/relationships/hyperlink" Target="mailto:fanda.lexa@seznam.cz" TargetMode="External" /><Relationship Id="rId4" Type="http://schemas.openxmlformats.org/officeDocument/2006/relationships/hyperlink" Target="mailto:MMicanek@PRSO.me" TargetMode="External" /><Relationship Id="rId5" Type="http://schemas.openxmlformats.org/officeDocument/2006/relationships/hyperlink" Target="mailto:j.vorel@seznam.cz" TargetMode="External" /><Relationship Id="rId6" Type="http://schemas.openxmlformats.org/officeDocument/2006/relationships/hyperlink" Target="mailto:mrlamac@gmail.com" TargetMode="External" /><Relationship Id="rId7" Type="http://schemas.openxmlformats.org/officeDocument/2006/relationships/hyperlink" Target="mailto:vestf-fishing@email.cz" TargetMode="External" /><Relationship Id="rId8" Type="http://schemas.openxmlformats.org/officeDocument/2006/relationships/hyperlink" Target="mailto:fanda.lexa@seznam.cz" TargetMode="External" /><Relationship Id="rId9" Type="http://schemas.openxmlformats.org/officeDocument/2006/relationships/hyperlink" Target="mailto:raza.filda@g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47"/>
  <sheetViews>
    <sheetView tabSelected="1" zoomScale="70" zoomScaleNormal="70" zoomScaleSheetLayoutView="85" zoomScalePageLayoutView="0" workbookViewId="0" topLeftCell="A1">
      <selection activeCell="AE1" sqref="AE1"/>
    </sheetView>
  </sheetViews>
  <sheetFormatPr defaultColWidth="9.140625" defaultRowHeight="15"/>
  <cols>
    <col min="1" max="1" width="3.421875" style="1" customWidth="1"/>
    <col min="2" max="2" width="25.7109375" style="1" customWidth="1"/>
    <col min="3" max="3" width="3.7109375" style="1" customWidth="1"/>
    <col min="4" max="4" width="16.00390625" style="1" customWidth="1"/>
    <col min="5" max="7" width="3.7109375" style="1" customWidth="1"/>
    <col min="8" max="8" width="6.28125" style="1" customWidth="1"/>
    <col min="9" max="10" width="3.7109375" style="1" customWidth="1"/>
    <col min="11" max="11" width="16.00390625" style="1" customWidth="1"/>
    <col min="12" max="14" width="3.7109375" style="1" customWidth="1"/>
    <col min="15" max="15" width="6.28125" style="1" customWidth="1"/>
    <col min="16" max="17" width="3.7109375" style="1" customWidth="1"/>
    <col min="18" max="18" width="16.00390625" style="1" customWidth="1"/>
    <col min="19" max="21" width="3.7109375" style="1" customWidth="1"/>
    <col min="22" max="22" width="6.28125" style="1" customWidth="1"/>
    <col min="23" max="24" width="3.7109375" style="1" customWidth="1"/>
    <col min="25" max="25" width="4.7109375" style="1" customWidth="1"/>
    <col min="26" max="26" width="7.28125" style="1" customWidth="1"/>
    <col min="27" max="28" width="4.7109375" style="1" customWidth="1"/>
    <col min="29" max="29" width="3.57421875" style="1" customWidth="1"/>
    <col min="30" max="30" width="25.7109375" style="1" customWidth="1"/>
    <col min="31" max="31" width="16.00390625" style="1" customWidth="1"/>
    <col min="32" max="34" width="3.7109375" style="1" customWidth="1"/>
    <col min="35" max="35" width="6.28125" style="1" customWidth="1"/>
    <col min="36" max="37" width="3.7109375" style="1" customWidth="1"/>
    <col min="38" max="38" width="16.00390625" style="1" customWidth="1"/>
    <col min="39" max="41" width="3.7109375" style="1" customWidth="1"/>
    <col min="42" max="42" width="6.28125" style="1" customWidth="1"/>
    <col min="43" max="44" width="3.7109375" style="1" customWidth="1"/>
    <col min="45" max="45" width="16.00390625" style="1" customWidth="1"/>
    <col min="46" max="48" width="3.7109375" style="1" customWidth="1"/>
    <col min="49" max="49" width="6.28125" style="1" customWidth="1"/>
    <col min="50" max="51" width="3.7109375" style="1" customWidth="1"/>
    <col min="52" max="52" width="4.7109375" style="1" customWidth="1"/>
    <col min="53" max="53" width="7.28125" style="1" customWidth="1"/>
    <col min="54" max="56" width="4.7109375" style="1" customWidth="1"/>
    <col min="57" max="57" width="7.28125" style="1" customWidth="1"/>
    <col min="58" max="59" width="4.7109375" style="1" customWidth="1"/>
    <col min="60" max="62" width="0" style="2" hidden="1" customWidth="1"/>
    <col min="63" max="66" width="3.28125" style="3" customWidth="1"/>
    <col min="67" max="67" width="3.28125" style="0" customWidth="1"/>
    <col min="68" max="68" width="3.28125" style="3" customWidth="1"/>
    <col min="69" max="69" width="4.28125" style="3" customWidth="1"/>
    <col min="70" max="16384" width="9.140625" style="3" customWidth="1"/>
  </cols>
  <sheetData>
    <row r="1" spans="2:59" s="4" customFormat="1" ht="15.75">
      <c r="B1" s="5" t="s">
        <v>0</v>
      </c>
      <c r="C1" s="6"/>
      <c r="D1" s="4" t="s">
        <v>141</v>
      </c>
      <c r="H1" s="7"/>
      <c r="I1" s="7"/>
      <c r="O1" s="7"/>
      <c r="P1" s="8" t="s">
        <v>1</v>
      </c>
      <c r="Z1" s="8"/>
      <c r="AA1" s="8"/>
      <c r="AB1" s="8"/>
      <c r="AC1" s="8"/>
      <c r="AD1" s="9" t="s">
        <v>0</v>
      </c>
      <c r="AE1" s="4" t="s">
        <v>141</v>
      </c>
      <c r="AI1" s="7"/>
      <c r="AJ1" s="7"/>
      <c r="AP1" s="7"/>
      <c r="AQ1" s="8" t="s">
        <v>1</v>
      </c>
      <c r="BA1" s="8"/>
      <c r="BB1" s="8"/>
      <c r="BC1" s="8"/>
      <c r="BD1" s="8"/>
      <c r="BE1" s="8"/>
      <c r="BF1" s="8"/>
      <c r="BG1" s="8"/>
    </row>
    <row r="2" spans="2:59" s="10" customFormat="1" ht="16.5" thickBot="1">
      <c r="B2" s="5" t="s">
        <v>2</v>
      </c>
      <c r="C2" s="11"/>
      <c r="J2" s="9" t="s">
        <v>3</v>
      </c>
      <c r="K2" s="6"/>
      <c r="P2" s="9" t="s">
        <v>4</v>
      </c>
      <c r="Q2" s="4"/>
      <c r="R2" s="4"/>
      <c r="S2" s="4"/>
      <c r="T2" s="4"/>
      <c r="U2" s="4"/>
      <c r="V2" s="4"/>
      <c r="W2" s="4"/>
      <c r="X2" s="4"/>
      <c r="Z2" s="5"/>
      <c r="AA2" s="5"/>
      <c r="AB2" s="5"/>
      <c r="AC2" s="5"/>
      <c r="AD2" s="9" t="s">
        <v>2</v>
      </c>
      <c r="AK2" s="9" t="s">
        <v>3</v>
      </c>
      <c r="AL2" s="6"/>
      <c r="AQ2" s="9" t="s">
        <v>4</v>
      </c>
      <c r="AR2" s="4"/>
      <c r="AS2" s="4"/>
      <c r="AT2" s="4"/>
      <c r="AU2" s="4"/>
      <c r="AV2" s="4"/>
      <c r="AW2" s="4"/>
      <c r="AX2" s="4"/>
      <c r="AY2" s="4"/>
      <c r="BA2" s="5"/>
      <c r="BB2" s="5"/>
      <c r="BC2" s="5"/>
      <c r="BD2" s="5"/>
      <c r="BE2" s="5"/>
      <c r="BF2" s="5"/>
      <c r="BG2" s="5"/>
    </row>
    <row r="3" spans="1:59" ht="16.5" thickBot="1">
      <c r="A3" s="12"/>
      <c r="B3" s="13"/>
      <c r="C3" s="14"/>
      <c r="D3" s="147" t="s">
        <v>5</v>
      </c>
      <c r="E3" s="147"/>
      <c r="F3" s="147"/>
      <c r="G3" s="147"/>
      <c r="H3" s="147"/>
      <c r="I3" s="147"/>
      <c r="J3" s="147"/>
      <c r="K3" s="147" t="s">
        <v>6</v>
      </c>
      <c r="L3" s="147"/>
      <c r="M3" s="147"/>
      <c r="N3" s="147"/>
      <c r="O3" s="147"/>
      <c r="P3" s="147"/>
      <c r="Q3" s="147"/>
      <c r="R3" s="147" t="s">
        <v>8</v>
      </c>
      <c r="S3" s="147"/>
      <c r="T3" s="147"/>
      <c r="U3" s="147"/>
      <c r="V3" s="147"/>
      <c r="W3" s="147"/>
      <c r="X3" s="147"/>
      <c r="Y3" s="152" t="s">
        <v>7</v>
      </c>
      <c r="Z3" s="152"/>
      <c r="AA3" s="152"/>
      <c r="AB3" s="152"/>
      <c r="AC3" s="12"/>
      <c r="AD3" s="13"/>
      <c r="AE3" s="147" t="s">
        <v>67</v>
      </c>
      <c r="AF3" s="147"/>
      <c r="AG3" s="147"/>
      <c r="AH3" s="147"/>
      <c r="AI3" s="147"/>
      <c r="AJ3" s="147"/>
      <c r="AK3" s="147"/>
      <c r="AL3" s="147" t="s">
        <v>68</v>
      </c>
      <c r="AM3" s="147"/>
      <c r="AN3" s="147"/>
      <c r="AO3" s="147"/>
      <c r="AP3" s="147"/>
      <c r="AQ3" s="147"/>
      <c r="AR3" s="147"/>
      <c r="AS3" s="147" t="s">
        <v>66</v>
      </c>
      <c r="AT3" s="147"/>
      <c r="AU3" s="147"/>
      <c r="AV3" s="147"/>
      <c r="AW3" s="147"/>
      <c r="AX3" s="147"/>
      <c r="AY3" s="147"/>
      <c r="AZ3" s="152" t="s">
        <v>9</v>
      </c>
      <c r="BA3" s="152"/>
      <c r="BB3" s="152"/>
      <c r="BC3" s="152"/>
      <c r="BD3" s="153" t="s">
        <v>10</v>
      </c>
      <c r="BE3" s="153"/>
      <c r="BF3" s="153"/>
      <c r="BG3" s="153"/>
    </row>
    <row r="4" spans="1:69" ht="85.5" customHeight="1" thickBot="1">
      <c r="A4" s="154" t="s">
        <v>11</v>
      </c>
      <c r="B4" s="154"/>
      <c r="C4" s="15" t="s">
        <v>12</v>
      </c>
      <c r="D4" s="15" t="s">
        <v>13</v>
      </c>
      <c r="E4" s="16" t="s">
        <v>65</v>
      </c>
      <c r="F4" s="15" t="s">
        <v>14</v>
      </c>
      <c r="G4" s="15" t="s">
        <v>15</v>
      </c>
      <c r="H4" s="16" t="s">
        <v>16</v>
      </c>
      <c r="I4" s="15" t="s">
        <v>17</v>
      </c>
      <c r="J4" s="15" t="s">
        <v>18</v>
      </c>
      <c r="K4" s="15" t="s">
        <v>13</v>
      </c>
      <c r="L4" s="16" t="s">
        <v>65</v>
      </c>
      <c r="M4" s="19" t="s">
        <v>14</v>
      </c>
      <c r="N4" s="15" t="s">
        <v>15</v>
      </c>
      <c r="O4" s="16" t="s">
        <v>16</v>
      </c>
      <c r="P4" s="15" t="s">
        <v>17</v>
      </c>
      <c r="Q4" s="15" t="s">
        <v>19</v>
      </c>
      <c r="R4" s="15" t="s">
        <v>13</v>
      </c>
      <c r="S4" s="16" t="s">
        <v>65</v>
      </c>
      <c r="T4" s="19" t="s">
        <v>14</v>
      </c>
      <c r="U4" s="15" t="s">
        <v>15</v>
      </c>
      <c r="V4" s="16" t="s">
        <v>16</v>
      </c>
      <c r="W4" s="15" t="s">
        <v>17</v>
      </c>
      <c r="X4" s="15" t="s">
        <v>19</v>
      </c>
      <c r="Y4" s="17" t="s">
        <v>15</v>
      </c>
      <c r="Z4" s="18" t="s">
        <v>16</v>
      </c>
      <c r="AA4" s="17" t="s">
        <v>18</v>
      </c>
      <c r="AB4" s="17" t="s">
        <v>20</v>
      </c>
      <c r="AC4" s="154" t="s">
        <v>11</v>
      </c>
      <c r="AD4" s="154"/>
      <c r="AE4" s="15" t="s">
        <v>13</v>
      </c>
      <c r="AF4" s="16" t="s">
        <v>65</v>
      </c>
      <c r="AG4" s="15" t="s">
        <v>14</v>
      </c>
      <c r="AH4" s="15" t="s">
        <v>15</v>
      </c>
      <c r="AI4" s="16" t="s">
        <v>16</v>
      </c>
      <c r="AJ4" s="15" t="s">
        <v>17</v>
      </c>
      <c r="AK4" s="15" t="s">
        <v>19</v>
      </c>
      <c r="AL4" s="20" t="s">
        <v>13</v>
      </c>
      <c r="AM4" s="16" t="s">
        <v>65</v>
      </c>
      <c r="AN4" s="19" t="s">
        <v>14</v>
      </c>
      <c r="AO4" s="15" t="s">
        <v>15</v>
      </c>
      <c r="AP4" s="16" t="s">
        <v>16</v>
      </c>
      <c r="AQ4" s="15" t="s">
        <v>17</v>
      </c>
      <c r="AR4" s="15" t="s">
        <v>19</v>
      </c>
      <c r="AS4" s="15" t="s">
        <v>13</v>
      </c>
      <c r="AT4" s="16" t="s">
        <v>65</v>
      </c>
      <c r="AU4" s="19" t="s">
        <v>14</v>
      </c>
      <c r="AV4" s="15" t="s">
        <v>15</v>
      </c>
      <c r="AW4" s="16" t="s">
        <v>16</v>
      </c>
      <c r="AX4" s="15" t="s">
        <v>17</v>
      </c>
      <c r="AY4" s="15" t="s">
        <v>19</v>
      </c>
      <c r="AZ4" s="17" t="s">
        <v>15</v>
      </c>
      <c r="BA4" s="18" t="s">
        <v>16</v>
      </c>
      <c r="BB4" s="17" t="s">
        <v>18</v>
      </c>
      <c r="BC4" s="17" t="s">
        <v>20</v>
      </c>
      <c r="BD4" s="21" t="s">
        <v>15</v>
      </c>
      <c r="BE4" s="21" t="s">
        <v>21</v>
      </c>
      <c r="BF4" s="21" t="s">
        <v>19</v>
      </c>
      <c r="BG4" s="21" t="s">
        <v>22</v>
      </c>
      <c r="BH4" s="22" t="s">
        <v>23</v>
      </c>
      <c r="BI4" s="22" t="s">
        <v>24</v>
      </c>
      <c r="BJ4" s="22" t="s">
        <v>25</v>
      </c>
      <c r="BK4" s="22" t="s">
        <v>26</v>
      </c>
      <c r="BL4" s="22" t="s">
        <v>27</v>
      </c>
      <c r="BM4" s="22" t="s">
        <v>28</v>
      </c>
      <c r="BN4" s="22" t="s">
        <v>29</v>
      </c>
      <c r="BO4" s="22" t="s">
        <v>69</v>
      </c>
      <c r="BP4" s="22" t="s">
        <v>70</v>
      </c>
      <c r="BQ4" s="22" t="s">
        <v>30</v>
      </c>
    </row>
    <row r="5" spans="1:69" ht="15" customHeight="1" thickBot="1">
      <c r="A5" s="155">
        <v>1</v>
      </c>
      <c r="B5" s="157" t="str">
        <f>'Rozpisky III.liga '!D3</f>
        <v>MO ČRS Hostivař POPY TEAM</v>
      </c>
      <c r="C5" s="158"/>
      <c r="D5" s="75"/>
      <c r="E5" s="76"/>
      <c r="F5" s="77"/>
      <c r="G5" s="76"/>
      <c r="H5" s="78"/>
      <c r="I5" s="79"/>
      <c r="J5" s="160">
        <f>SUM(I5:I6)</f>
        <v>0</v>
      </c>
      <c r="K5" s="75">
        <f aca="true" t="shared" si="0" ref="K5:K22">D5</f>
        <v>0</v>
      </c>
      <c r="L5" s="76">
        <f aca="true" t="shared" si="1" ref="L5:L22">E5</f>
        <v>0</v>
      </c>
      <c r="M5" s="80"/>
      <c r="N5" s="76"/>
      <c r="O5" s="78"/>
      <c r="P5" s="79"/>
      <c r="Q5" s="160">
        <f>SUM(P5:P6)</f>
        <v>0</v>
      </c>
      <c r="R5" s="75">
        <f aca="true" t="shared" si="2" ref="R5:R22">K5</f>
        <v>0</v>
      </c>
      <c r="S5" s="76">
        <f aca="true" t="shared" si="3" ref="S5:S22">L5</f>
        <v>0</v>
      </c>
      <c r="T5" s="80"/>
      <c r="U5" s="76"/>
      <c r="V5" s="78"/>
      <c r="W5" s="79"/>
      <c r="X5" s="163">
        <f>SUM(W5:W6)</f>
        <v>0</v>
      </c>
      <c r="Y5" s="161">
        <f>G5+N5+G6+N6+U5+U6</f>
        <v>0</v>
      </c>
      <c r="Z5" s="165">
        <f>H5+O5+H6+O6+V5+V6</f>
        <v>0</v>
      </c>
      <c r="AA5" s="167">
        <f>J5+Q5+X5</f>
        <v>0</v>
      </c>
      <c r="AB5" s="169">
        <f>RANK(BH5,$BH$5:$BH$34,1)</f>
        <v>1</v>
      </c>
      <c r="AC5" s="171">
        <v>1</v>
      </c>
      <c r="AD5" s="173" t="str">
        <f>B5</f>
        <v>MO ČRS Hostivař POPY TEAM</v>
      </c>
      <c r="AE5" s="75"/>
      <c r="AF5" s="76"/>
      <c r="AG5" s="77"/>
      <c r="AH5" s="76"/>
      <c r="AI5" s="78"/>
      <c r="AJ5" s="79"/>
      <c r="AK5" s="160">
        <f>SUM(AJ5:AJ6)</f>
        <v>0</v>
      </c>
      <c r="AL5" s="75">
        <f aca="true" t="shared" si="4" ref="AL5:AL22">AE5</f>
        <v>0</v>
      </c>
      <c r="AM5" s="76">
        <f aca="true" t="shared" si="5" ref="AM5:AM22">AF5</f>
        <v>0</v>
      </c>
      <c r="AN5" s="80"/>
      <c r="AO5" s="76"/>
      <c r="AP5" s="78"/>
      <c r="AQ5" s="79"/>
      <c r="AR5" s="160">
        <f>SUM(AQ5:AQ6)</f>
        <v>0</v>
      </c>
      <c r="AS5" s="75">
        <f aca="true" t="shared" si="6" ref="AS5:AS22">AL5</f>
        <v>0</v>
      </c>
      <c r="AT5" s="76">
        <f aca="true" t="shared" si="7" ref="AT5:AT22">AM5</f>
        <v>0</v>
      </c>
      <c r="AU5" s="80"/>
      <c r="AV5" s="76"/>
      <c r="AW5" s="78"/>
      <c r="AX5" s="79"/>
      <c r="AY5" s="160">
        <f>SUM(AX5:AX6)</f>
        <v>0</v>
      </c>
      <c r="AZ5" s="161">
        <f>AH5+AO5+AH6+AO6+AV5+AV6</f>
        <v>0</v>
      </c>
      <c r="BA5" s="165">
        <f>AI5+AP5+AI6+AP6+AW5+AW6</f>
        <v>0</v>
      </c>
      <c r="BB5" s="167">
        <f>AK5+AR5+AY5</f>
        <v>0</v>
      </c>
      <c r="BC5" s="175">
        <f>RANK(BI5,$BI$5:$BI$34,1)</f>
        <v>1</v>
      </c>
      <c r="BD5" s="177">
        <f>Y5+AZ5</f>
        <v>0</v>
      </c>
      <c r="BE5" s="179">
        <f>Z5+BA5</f>
        <v>0</v>
      </c>
      <c r="BF5" s="181">
        <f>AA5+BB5</f>
        <v>0</v>
      </c>
      <c r="BG5" s="182">
        <f>RANK(BJ5,$BJ$5:$BJ$34,1)</f>
        <v>1</v>
      </c>
      <c r="BH5" s="184">
        <f>SUM(AA5)+(-Z5/1000000000)</f>
        <v>0</v>
      </c>
      <c r="BI5" s="186">
        <f>SUM(BB5)+(-BA5/1000000000)</f>
        <v>0</v>
      </c>
      <c r="BJ5" s="186">
        <f>SUM(BF5)+(-BE5/1000000000)</f>
        <v>0</v>
      </c>
      <c r="BK5" s="107">
        <f aca="true" t="shared" si="8" ref="BK5:BK22">35-2*I5</f>
        <v>35</v>
      </c>
      <c r="BL5" s="81">
        <f aca="true" t="shared" si="9" ref="BL5:BL22">35-2*P5</f>
        <v>35</v>
      </c>
      <c r="BM5" s="81">
        <f aca="true" t="shared" si="10" ref="BM5:BM22">35-2*W5</f>
        <v>35</v>
      </c>
      <c r="BN5" s="81">
        <f aca="true" t="shared" si="11" ref="BN5:BN22">35-2*AJ5</f>
        <v>35</v>
      </c>
      <c r="BO5" s="81">
        <f aca="true" t="shared" si="12" ref="BO5:BO22">35-2*AQ5</f>
        <v>35</v>
      </c>
      <c r="BP5" s="81">
        <f aca="true" t="shared" si="13" ref="BP5:BP22">35-2*AX5</f>
        <v>35</v>
      </c>
      <c r="BQ5" s="82">
        <f aca="true" t="shared" si="14" ref="BQ5:BQ22">SUM(BK5:BO5)</f>
        <v>175</v>
      </c>
    </row>
    <row r="6" spans="1:69" ht="15">
      <c r="A6" s="156"/>
      <c r="B6" s="143"/>
      <c r="C6" s="159"/>
      <c r="D6" s="24"/>
      <c r="E6" s="25"/>
      <c r="F6" s="26"/>
      <c r="G6" s="25"/>
      <c r="H6" s="25"/>
      <c r="I6" s="27"/>
      <c r="J6" s="148"/>
      <c r="K6" s="24">
        <f t="shared" si="0"/>
        <v>0</v>
      </c>
      <c r="L6" s="25">
        <f t="shared" si="1"/>
        <v>0</v>
      </c>
      <c r="M6" s="28"/>
      <c r="N6" s="25"/>
      <c r="O6" s="25"/>
      <c r="P6" s="27"/>
      <c r="Q6" s="148"/>
      <c r="R6" s="24">
        <f t="shared" si="2"/>
        <v>0</v>
      </c>
      <c r="S6" s="25">
        <f t="shared" si="3"/>
        <v>0</v>
      </c>
      <c r="T6" s="28"/>
      <c r="U6" s="25"/>
      <c r="V6" s="25"/>
      <c r="W6" s="27"/>
      <c r="X6" s="164"/>
      <c r="Y6" s="162"/>
      <c r="Z6" s="166"/>
      <c r="AA6" s="168"/>
      <c r="AB6" s="170"/>
      <c r="AC6" s="172"/>
      <c r="AD6" s="174"/>
      <c r="AE6" s="24"/>
      <c r="AF6" s="25"/>
      <c r="AG6" s="29"/>
      <c r="AH6" s="25"/>
      <c r="AI6" s="25"/>
      <c r="AJ6" s="27"/>
      <c r="AK6" s="148"/>
      <c r="AL6" s="24">
        <f t="shared" si="4"/>
        <v>0</v>
      </c>
      <c r="AM6" s="25">
        <f t="shared" si="5"/>
        <v>0</v>
      </c>
      <c r="AN6" s="28"/>
      <c r="AO6" s="25"/>
      <c r="AP6" s="25"/>
      <c r="AQ6" s="27"/>
      <c r="AR6" s="148"/>
      <c r="AS6" s="24">
        <f t="shared" si="6"/>
        <v>0</v>
      </c>
      <c r="AT6" s="25">
        <f t="shared" si="7"/>
        <v>0</v>
      </c>
      <c r="AU6" s="28"/>
      <c r="AV6" s="25"/>
      <c r="AW6" s="25"/>
      <c r="AX6" s="27"/>
      <c r="AY6" s="148"/>
      <c r="AZ6" s="162"/>
      <c r="BA6" s="166"/>
      <c r="BB6" s="168"/>
      <c r="BC6" s="176"/>
      <c r="BD6" s="178"/>
      <c r="BE6" s="180"/>
      <c r="BF6" s="180"/>
      <c r="BG6" s="183"/>
      <c r="BH6" s="185"/>
      <c r="BI6" s="187"/>
      <c r="BJ6" s="187"/>
      <c r="BK6" s="108">
        <f t="shared" si="8"/>
        <v>35</v>
      </c>
      <c r="BL6" s="72">
        <f t="shared" si="9"/>
        <v>35</v>
      </c>
      <c r="BM6" s="72">
        <f t="shared" si="10"/>
        <v>35</v>
      </c>
      <c r="BN6" s="72">
        <f t="shared" si="11"/>
        <v>35</v>
      </c>
      <c r="BO6" s="72">
        <f t="shared" si="12"/>
        <v>35</v>
      </c>
      <c r="BP6" s="72">
        <f t="shared" si="13"/>
        <v>35</v>
      </c>
      <c r="BQ6" s="83">
        <f t="shared" si="14"/>
        <v>175</v>
      </c>
    </row>
    <row r="7" spans="1:69" ht="15" customHeight="1">
      <c r="A7" s="188" t="s">
        <v>31</v>
      </c>
      <c r="B7" s="144" t="str">
        <f>'Rozpisky III.liga '!D16</f>
        <v>MO ČRS Vlašim</v>
      </c>
      <c r="C7" s="151"/>
      <c r="D7" s="31"/>
      <c r="E7" s="32"/>
      <c r="F7" s="33"/>
      <c r="G7" s="32"/>
      <c r="H7" s="34"/>
      <c r="I7" s="35"/>
      <c r="J7" s="148">
        <f>SUM(I7:I8)</f>
        <v>0</v>
      </c>
      <c r="K7" s="31">
        <f t="shared" si="0"/>
        <v>0</v>
      </c>
      <c r="L7" s="32">
        <f t="shared" si="1"/>
        <v>0</v>
      </c>
      <c r="M7" s="23"/>
      <c r="N7" s="32"/>
      <c r="O7" s="34"/>
      <c r="P7" s="35"/>
      <c r="Q7" s="148">
        <f>SUM(P7:P8)</f>
        <v>0</v>
      </c>
      <c r="R7" s="31">
        <f t="shared" si="2"/>
        <v>0</v>
      </c>
      <c r="S7" s="32">
        <f t="shared" si="3"/>
        <v>0</v>
      </c>
      <c r="T7" s="23"/>
      <c r="U7" s="32"/>
      <c r="V7" s="34"/>
      <c r="W7" s="35"/>
      <c r="X7" s="164">
        <f>SUM(W7:W8)</f>
        <v>0</v>
      </c>
      <c r="Y7" s="190">
        <f>G7+N7+G8+N8+U7+U8</f>
        <v>0</v>
      </c>
      <c r="Z7" s="193">
        <f>H7+O7+H8+O8+V7+V8</f>
        <v>0</v>
      </c>
      <c r="AA7" s="195">
        <f>J7+Q7+X7</f>
        <v>0</v>
      </c>
      <c r="AB7" s="197">
        <f>RANK(BH7,$BH$5:$BH$34,1)</f>
        <v>1</v>
      </c>
      <c r="AC7" s="198" t="s">
        <v>31</v>
      </c>
      <c r="AD7" s="199" t="str">
        <f>B7</f>
        <v>MO ČRS Vlašim</v>
      </c>
      <c r="AE7" s="31"/>
      <c r="AF7" s="32"/>
      <c r="AG7" s="33"/>
      <c r="AH7" s="32"/>
      <c r="AI7" s="34"/>
      <c r="AJ7" s="35"/>
      <c r="AK7" s="148">
        <f>SUM(AJ7:AJ8)</f>
        <v>0</v>
      </c>
      <c r="AL7" s="31">
        <f t="shared" si="4"/>
        <v>0</v>
      </c>
      <c r="AM7" s="32">
        <f t="shared" si="5"/>
        <v>0</v>
      </c>
      <c r="AN7" s="23"/>
      <c r="AO7" s="32"/>
      <c r="AP7" s="34"/>
      <c r="AQ7" s="35"/>
      <c r="AR7" s="148">
        <f>SUM(AQ7:AQ8)</f>
        <v>0</v>
      </c>
      <c r="AS7" s="31">
        <f t="shared" si="6"/>
        <v>0</v>
      </c>
      <c r="AT7" s="32">
        <f t="shared" si="7"/>
        <v>0</v>
      </c>
      <c r="AU7" s="23"/>
      <c r="AV7" s="32"/>
      <c r="AW7" s="34"/>
      <c r="AX7" s="35"/>
      <c r="AY7" s="148">
        <f>SUM(AX7:AX8)</f>
        <v>0</v>
      </c>
      <c r="AZ7" s="190">
        <f>AH7+AO7+AH8+AO8+AV7+AV8</f>
        <v>0</v>
      </c>
      <c r="BA7" s="193">
        <f>AI7+AP7+AI8+AP8+AW7+AW8</f>
        <v>0</v>
      </c>
      <c r="BB7" s="195">
        <f>AK7+AR7+AY7</f>
        <v>0</v>
      </c>
      <c r="BC7" s="200">
        <f>RANK(BI7,$BI$5:$BI$34,1)</f>
        <v>1</v>
      </c>
      <c r="BD7" s="201">
        <f>Y7+AZ7</f>
        <v>0</v>
      </c>
      <c r="BE7" s="202">
        <f>Z7+BA7</f>
        <v>0</v>
      </c>
      <c r="BF7" s="203">
        <f>AA7+BB7</f>
        <v>0</v>
      </c>
      <c r="BG7" s="204">
        <f>RANK(BJ7,$BJ$5:$BJ$34,1)</f>
        <v>1</v>
      </c>
      <c r="BH7" s="185">
        <f>SUM(AA7)+(-Z7/1000000000)</f>
        <v>0</v>
      </c>
      <c r="BI7" s="187">
        <f>SUM(BB7)+(-BA7/1000000000)</f>
        <v>0</v>
      </c>
      <c r="BJ7" s="187">
        <f>SUM(BF7)+(-BE7/1000000000)</f>
        <v>0</v>
      </c>
      <c r="BK7" s="109">
        <f t="shared" si="8"/>
        <v>35</v>
      </c>
      <c r="BL7" s="73">
        <f t="shared" si="9"/>
        <v>35</v>
      </c>
      <c r="BM7" s="73">
        <f t="shared" si="10"/>
        <v>35</v>
      </c>
      <c r="BN7" s="73">
        <f t="shared" si="11"/>
        <v>35</v>
      </c>
      <c r="BO7" s="73">
        <f t="shared" si="12"/>
        <v>35</v>
      </c>
      <c r="BP7" s="73">
        <f t="shared" si="13"/>
        <v>35</v>
      </c>
      <c r="BQ7" s="84">
        <f t="shared" si="14"/>
        <v>175</v>
      </c>
    </row>
    <row r="8" spans="1:69" ht="15">
      <c r="A8" s="188"/>
      <c r="B8" s="143"/>
      <c r="C8" s="151"/>
      <c r="D8" s="36"/>
      <c r="E8" s="37"/>
      <c r="F8" s="38"/>
      <c r="G8" s="37"/>
      <c r="H8" s="37"/>
      <c r="I8" s="39"/>
      <c r="J8" s="148"/>
      <c r="K8" s="36">
        <f t="shared" si="0"/>
        <v>0</v>
      </c>
      <c r="L8" s="37">
        <f t="shared" si="1"/>
        <v>0</v>
      </c>
      <c r="M8" s="28"/>
      <c r="N8" s="37"/>
      <c r="O8" s="37"/>
      <c r="P8" s="39"/>
      <c r="Q8" s="148"/>
      <c r="R8" s="36">
        <f t="shared" si="2"/>
        <v>0</v>
      </c>
      <c r="S8" s="37">
        <f t="shared" si="3"/>
        <v>0</v>
      </c>
      <c r="T8" s="28"/>
      <c r="U8" s="37"/>
      <c r="V8" s="37"/>
      <c r="W8" s="39"/>
      <c r="X8" s="164"/>
      <c r="Y8" s="191"/>
      <c r="Z8" s="194"/>
      <c r="AA8" s="196"/>
      <c r="AB8" s="170"/>
      <c r="AC8" s="198"/>
      <c r="AD8" s="199"/>
      <c r="AE8" s="36"/>
      <c r="AF8" s="37"/>
      <c r="AG8" s="40"/>
      <c r="AH8" s="37"/>
      <c r="AI8" s="37"/>
      <c r="AJ8" s="39"/>
      <c r="AK8" s="148"/>
      <c r="AL8" s="36">
        <f t="shared" si="4"/>
        <v>0</v>
      </c>
      <c r="AM8" s="37">
        <f t="shared" si="5"/>
        <v>0</v>
      </c>
      <c r="AN8" s="28"/>
      <c r="AO8" s="37"/>
      <c r="AP8" s="37"/>
      <c r="AQ8" s="39"/>
      <c r="AR8" s="148"/>
      <c r="AS8" s="36">
        <f t="shared" si="6"/>
        <v>0</v>
      </c>
      <c r="AT8" s="37">
        <f t="shared" si="7"/>
        <v>0</v>
      </c>
      <c r="AU8" s="28"/>
      <c r="AV8" s="37"/>
      <c r="AW8" s="37"/>
      <c r="AX8" s="39"/>
      <c r="AY8" s="148"/>
      <c r="AZ8" s="191"/>
      <c r="BA8" s="194"/>
      <c r="BB8" s="196"/>
      <c r="BC8" s="200"/>
      <c r="BD8" s="201"/>
      <c r="BE8" s="202"/>
      <c r="BF8" s="202"/>
      <c r="BG8" s="204"/>
      <c r="BH8" s="185"/>
      <c r="BI8" s="187"/>
      <c r="BJ8" s="187"/>
      <c r="BK8" s="110">
        <f t="shared" si="8"/>
        <v>35</v>
      </c>
      <c r="BL8" s="74">
        <f t="shared" si="9"/>
        <v>35</v>
      </c>
      <c r="BM8" s="74">
        <f t="shared" si="10"/>
        <v>35</v>
      </c>
      <c r="BN8" s="74">
        <f t="shared" si="11"/>
        <v>35</v>
      </c>
      <c r="BO8" s="74">
        <f t="shared" si="12"/>
        <v>35</v>
      </c>
      <c r="BP8" s="74">
        <f t="shared" si="13"/>
        <v>35</v>
      </c>
      <c r="BQ8" s="85">
        <f t="shared" si="14"/>
        <v>175</v>
      </c>
    </row>
    <row r="9" spans="1:69" ht="15" customHeight="1">
      <c r="A9" s="192" t="s">
        <v>32</v>
      </c>
      <c r="B9" s="144" t="str">
        <f>'Rozpisky III.liga '!D29</f>
        <v>MO Chrastava ,,A''</v>
      </c>
      <c r="C9" s="151"/>
      <c r="D9" s="41"/>
      <c r="E9" s="42"/>
      <c r="F9" s="43"/>
      <c r="G9" s="42"/>
      <c r="H9" s="44"/>
      <c r="I9" s="45"/>
      <c r="J9" s="148">
        <f>SUM(I9:I10)</f>
        <v>0</v>
      </c>
      <c r="K9" s="41">
        <f t="shared" si="0"/>
        <v>0</v>
      </c>
      <c r="L9" s="42">
        <f t="shared" si="1"/>
        <v>0</v>
      </c>
      <c r="M9" s="23"/>
      <c r="N9" s="42"/>
      <c r="O9" s="44"/>
      <c r="P9" s="45"/>
      <c r="Q9" s="148">
        <f>SUM(P9:P10)</f>
        <v>0</v>
      </c>
      <c r="R9" s="41">
        <f t="shared" si="2"/>
        <v>0</v>
      </c>
      <c r="S9" s="42">
        <f t="shared" si="3"/>
        <v>0</v>
      </c>
      <c r="T9" s="23"/>
      <c r="U9" s="42"/>
      <c r="V9" s="44"/>
      <c r="W9" s="45"/>
      <c r="X9" s="164">
        <f>SUM(W9:W10)</f>
        <v>0</v>
      </c>
      <c r="Y9" s="190">
        <f>G9+N9+G10+N10+U9+U10</f>
        <v>0</v>
      </c>
      <c r="Z9" s="193">
        <f>H9+O9+H10+O10+V9+V10</f>
        <v>0</v>
      </c>
      <c r="AA9" s="195">
        <f>J9+Q9+X9</f>
        <v>0</v>
      </c>
      <c r="AB9" s="197">
        <f>RANK(BH9,$BH$5:$BH$34,1)</f>
        <v>1</v>
      </c>
      <c r="AC9" s="205" t="s">
        <v>32</v>
      </c>
      <c r="AD9" s="199" t="str">
        <f>B9</f>
        <v>MO Chrastava ,,A''</v>
      </c>
      <c r="AE9" s="41"/>
      <c r="AF9" s="42"/>
      <c r="AG9" s="43"/>
      <c r="AH9" s="42"/>
      <c r="AI9" s="44"/>
      <c r="AJ9" s="45"/>
      <c r="AK9" s="148">
        <f>SUM(AJ9:AJ10)</f>
        <v>0</v>
      </c>
      <c r="AL9" s="41">
        <f t="shared" si="4"/>
        <v>0</v>
      </c>
      <c r="AM9" s="42">
        <f t="shared" si="5"/>
        <v>0</v>
      </c>
      <c r="AN9" s="23"/>
      <c r="AO9" s="42"/>
      <c r="AP9" s="44"/>
      <c r="AQ9" s="45"/>
      <c r="AR9" s="148">
        <f>SUM(AQ9:AQ10)</f>
        <v>0</v>
      </c>
      <c r="AS9" s="41">
        <f t="shared" si="6"/>
        <v>0</v>
      </c>
      <c r="AT9" s="42">
        <f t="shared" si="7"/>
        <v>0</v>
      </c>
      <c r="AU9" s="23"/>
      <c r="AV9" s="42"/>
      <c r="AW9" s="44"/>
      <c r="AX9" s="45"/>
      <c r="AY9" s="148">
        <f>SUM(AX9:AX10)</f>
        <v>0</v>
      </c>
      <c r="AZ9" s="190">
        <f>AH9+AO9+AH10+AO10+AV9+AV10</f>
        <v>0</v>
      </c>
      <c r="BA9" s="193">
        <f>AI9+AP9+AI10+AP10+AW9+AW10</f>
        <v>0</v>
      </c>
      <c r="BB9" s="195">
        <f>AK9+AR9+AY9</f>
        <v>0</v>
      </c>
      <c r="BC9" s="200">
        <f>RANK(BI9,$BI$5:$BI$34,1)</f>
        <v>1</v>
      </c>
      <c r="BD9" s="201">
        <f>Y9+AZ9</f>
        <v>0</v>
      </c>
      <c r="BE9" s="202">
        <f>Z9+BA9</f>
        <v>0</v>
      </c>
      <c r="BF9" s="203">
        <f>AA9+BB9</f>
        <v>0</v>
      </c>
      <c r="BG9" s="204">
        <f>RANK(BJ9,$BJ$5:$BJ$34,1)</f>
        <v>1</v>
      </c>
      <c r="BH9" s="185">
        <f>SUM(AA9)+(-Z9/1000000000)</f>
        <v>0</v>
      </c>
      <c r="BI9" s="187">
        <f>SUM(BB9)+(-BA9/1000000000)</f>
        <v>0</v>
      </c>
      <c r="BJ9" s="187">
        <f>SUM(BF9)+(-BE9/1000000000)</f>
        <v>0</v>
      </c>
      <c r="BK9" s="108">
        <f t="shared" si="8"/>
        <v>35</v>
      </c>
      <c r="BL9" s="72">
        <f t="shared" si="9"/>
        <v>35</v>
      </c>
      <c r="BM9" s="73">
        <f t="shared" si="10"/>
        <v>35</v>
      </c>
      <c r="BN9" s="72">
        <f t="shared" si="11"/>
        <v>35</v>
      </c>
      <c r="BO9" s="72">
        <f t="shared" si="12"/>
        <v>35</v>
      </c>
      <c r="BP9" s="73">
        <f t="shared" si="13"/>
        <v>35</v>
      </c>
      <c r="BQ9" s="83">
        <f t="shared" si="14"/>
        <v>175</v>
      </c>
    </row>
    <row r="10" spans="1:69" ht="15">
      <c r="A10" s="192"/>
      <c r="B10" s="145"/>
      <c r="C10" s="151"/>
      <c r="D10" s="24"/>
      <c r="E10" s="25"/>
      <c r="F10" s="46"/>
      <c r="G10" s="25"/>
      <c r="H10" s="25"/>
      <c r="I10" s="27"/>
      <c r="J10" s="148"/>
      <c r="K10" s="24">
        <f t="shared" si="0"/>
        <v>0</v>
      </c>
      <c r="L10" s="25">
        <f t="shared" si="1"/>
        <v>0</v>
      </c>
      <c r="M10" s="28"/>
      <c r="N10" s="25"/>
      <c r="O10" s="25"/>
      <c r="P10" s="27"/>
      <c r="Q10" s="148"/>
      <c r="R10" s="24">
        <f t="shared" si="2"/>
        <v>0</v>
      </c>
      <c r="S10" s="25">
        <f t="shared" si="3"/>
        <v>0</v>
      </c>
      <c r="T10" s="28"/>
      <c r="U10" s="25"/>
      <c r="V10" s="25"/>
      <c r="W10" s="27"/>
      <c r="X10" s="164"/>
      <c r="Y10" s="191"/>
      <c r="Z10" s="194"/>
      <c r="AA10" s="196"/>
      <c r="AB10" s="170"/>
      <c r="AC10" s="205"/>
      <c r="AD10" s="206"/>
      <c r="AE10" s="24"/>
      <c r="AF10" s="25"/>
      <c r="AG10" s="46"/>
      <c r="AH10" s="25"/>
      <c r="AI10" s="25"/>
      <c r="AJ10" s="27"/>
      <c r="AK10" s="148"/>
      <c r="AL10" s="24">
        <f t="shared" si="4"/>
        <v>0</v>
      </c>
      <c r="AM10" s="25">
        <f t="shared" si="5"/>
        <v>0</v>
      </c>
      <c r="AN10" s="28"/>
      <c r="AO10" s="25"/>
      <c r="AP10" s="25"/>
      <c r="AQ10" s="27"/>
      <c r="AR10" s="148"/>
      <c r="AS10" s="24">
        <f t="shared" si="6"/>
        <v>0</v>
      </c>
      <c r="AT10" s="25">
        <f t="shared" si="7"/>
        <v>0</v>
      </c>
      <c r="AU10" s="28"/>
      <c r="AV10" s="25"/>
      <c r="AW10" s="25"/>
      <c r="AX10" s="27"/>
      <c r="AY10" s="148"/>
      <c r="AZ10" s="191"/>
      <c r="BA10" s="194"/>
      <c r="BB10" s="196"/>
      <c r="BC10" s="200"/>
      <c r="BD10" s="201"/>
      <c r="BE10" s="202"/>
      <c r="BF10" s="202"/>
      <c r="BG10" s="204"/>
      <c r="BH10" s="185"/>
      <c r="BI10" s="187"/>
      <c r="BJ10" s="187"/>
      <c r="BK10" s="108">
        <f t="shared" si="8"/>
        <v>35</v>
      </c>
      <c r="BL10" s="72">
        <f t="shared" si="9"/>
        <v>35</v>
      </c>
      <c r="BM10" s="74">
        <f t="shared" si="10"/>
        <v>35</v>
      </c>
      <c r="BN10" s="72">
        <f t="shared" si="11"/>
        <v>35</v>
      </c>
      <c r="BO10" s="72">
        <f t="shared" si="12"/>
        <v>35</v>
      </c>
      <c r="BP10" s="74">
        <f t="shared" si="13"/>
        <v>35</v>
      </c>
      <c r="BQ10" s="83">
        <f t="shared" si="14"/>
        <v>175</v>
      </c>
    </row>
    <row r="11" spans="1:69" ht="15" customHeight="1">
      <c r="A11" s="188" t="s">
        <v>33</v>
      </c>
      <c r="B11" s="189" t="str">
        <f>'Rozpisky III.liga '!D42</f>
        <v>PRSO.ME ČRS</v>
      </c>
      <c r="C11" s="151"/>
      <c r="D11" s="31"/>
      <c r="E11" s="32"/>
      <c r="F11" s="33"/>
      <c r="G11" s="32"/>
      <c r="H11" s="34"/>
      <c r="I11" s="35"/>
      <c r="J11" s="148">
        <f>SUM(I11:I12)</f>
        <v>0</v>
      </c>
      <c r="K11" s="31">
        <f t="shared" si="0"/>
        <v>0</v>
      </c>
      <c r="L11" s="32">
        <f t="shared" si="1"/>
        <v>0</v>
      </c>
      <c r="M11" s="23"/>
      <c r="N11" s="32"/>
      <c r="O11" s="34"/>
      <c r="P11" s="35"/>
      <c r="Q11" s="148">
        <f>SUM(P11:P12)</f>
        <v>0</v>
      </c>
      <c r="R11" s="31">
        <f t="shared" si="2"/>
        <v>0</v>
      </c>
      <c r="S11" s="32">
        <f t="shared" si="3"/>
        <v>0</v>
      </c>
      <c r="T11" s="23"/>
      <c r="U11" s="32"/>
      <c r="V11" s="34"/>
      <c r="W11" s="35"/>
      <c r="X11" s="164">
        <f>SUM(W11:W12)</f>
        <v>0</v>
      </c>
      <c r="Y11" s="190">
        <f>G11+N11+G12+N12+U11+U12</f>
        <v>0</v>
      </c>
      <c r="Z11" s="193">
        <f>H11+O11+H12+O12+V11+V12</f>
        <v>0</v>
      </c>
      <c r="AA11" s="195">
        <f>J11+Q11+X11</f>
        <v>0</v>
      </c>
      <c r="AB11" s="197">
        <f>RANK(BH11,$BH$5:$BH$34,1)</f>
        <v>1</v>
      </c>
      <c r="AC11" s="198" t="s">
        <v>33</v>
      </c>
      <c r="AD11" s="189" t="str">
        <f>B11</f>
        <v>PRSO.ME ČRS</v>
      </c>
      <c r="AE11" s="31"/>
      <c r="AF11" s="32"/>
      <c r="AG11" s="33"/>
      <c r="AH11" s="32"/>
      <c r="AI11" s="34"/>
      <c r="AJ11" s="35"/>
      <c r="AK11" s="148">
        <f>SUM(AJ11:AJ12)</f>
        <v>0</v>
      </c>
      <c r="AL11" s="31">
        <f t="shared" si="4"/>
        <v>0</v>
      </c>
      <c r="AM11" s="32">
        <f t="shared" si="5"/>
        <v>0</v>
      </c>
      <c r="AN11" s="23"/>
      <c r="AO11" s="32"/>
      <c r="AP11" s="34"/>
      <c r="AQ11" s="35"/>
      <c r="AR11" s="148">
        <f>SUM(AQ11:AQ12)</f>
        <v>0</v>
      </c>
      <c r="AS11" s="31">
        <f t="shared" si="6"/>
        <v>0</v>
      </c>
      <c r="AT11" s="32">
        <f t="shared" si="7"/>
        <v>0</v>
      </c>
      <c r="AU11" s="23"/>
      <c r="AV11" s="32"/>
      <c r="AW11" s="34"/>
      <c r="AX11" s="35"/>
      <c r="AY11" s="148">
        <f>SUM(AX11:AX12)</f>
        <v>0</v>
      </c>
      <c r="AZ11" s="190">
        <f>AH11+AO11+AH12+AO12+AV11+AV12</f>
        <v>0</v>
      </c>
      <c r="BA11" s="193">
        <f>AI11+AP11+AI12+AP12+AW11+AW12</f>
        <v>0</v>
      </c>
      <c r="BB11" s="195">
        <f>AK11+AR11+AY11</f>
        <v>0</v>
      </c>
      <c r="BC11" s="200">
        <f>RANK(BI11,$BI$5:$BI$34,1)</f>
        <v>1</v>
      </c>
      <c r="BD11" s="201">
        <f>Y11+AZ11</f>
        <v>0</v>
      </c>
      <c r="BE11" s="202">
        <f>Z11+BA11</f>
        <v>0</v>
      </c>
      <c r="BF11" s="203">
        <f>AA11+BB11</f>
        <v>0</v>
      </c>
      <c r="BG11" s="204">
        <f>RANK(BJ11,$BJ$5:$BJ$34,1)</f>
        <v>1</v>
      </c>
      <c r="BH11" s="185">
        <f>SUM(AA11)+(-Z11/1000000000)</f>
        <v>0</v>
      </c>
      <c r="BI11" s="187">
        <f>SUM(BB11)+(-BA11/1000000000)</f>
        <v>0</v>
      </c>
      <c r="BJ11" s="187">
        <f>SUM(BF11)+(-BE11/1000000000)</f>
        <v>0</v>
      </c>
      <c r="BK11" s="109">
        <f t="shared" si="8"/>
        <v>35</v>
      </c>
      <c r="BL11" s="73">
        <f t="shared" si="9"/>
        <v>35</v>
      </c>
      <c r="BM11" s="73">
        <f t="shared" si="10"/>
        <v>35</v>
      </c>
      <c r="BN11" s="73">
        <f t="shared" si="11"/>
        <v>35</v>
      </c>
      <c r="BO11" s="73">
        <f t="shared" si="12"/>
        <v>35</v>
      </c>
      <c r="BP11" s="73">
        <f t="shared" si="13"/>
        <v>35</v>
      </c>
      <c r="BQ11" s="84">
        <f t="shared" si="14"/>
        <v>175</v>
      </c>
    </row>
    <row r="12" spans="1:69" ht="15">
      <c r="A12" s="188"/>
      <c r="B12" s="150"/>
      <c r="C12" s="151"/>
      <c r="D12" s="36"/>
      <c r="E12" s="37"/>
      <c r="F12" s="40"/>
      <c r="G12" s="37"/>
      <c r="H12" s="37"/>
      <c r="I12" s="39"/>
      <c r="J12" s="148"/>
      <c r="K12" s="36">
        <f t="shared" si="0"/>
        <v>0</v>
      </c>
      <c r="L12" s="37">
        <f t="shared" si="1"/>
        <v>0</v>
      </c>
      <c r="M12" s="28"/>
      <c r="N12" s="37"/>
      <c r="O12" s="37"/>
      <c r="P12" s="39"/>
      <c r="Q12" s="148"/>
      <c r="R12" s="36">
        <f t="shared" si="2"/>
        <v>0</v>
      </c>
      <c r="S12" s="37">
        <f t="shared" si="3"/>
        <v>0</v>
      </c>
      <c r="T12" s="28"/>
      <c r="U12" s="37"/>
      <c r="V12" s="37"/>
      <c r="W12" s="39"/>
      <c r="X12" s="164"/>
      <c r="Y12" s="191"/>
      <c r="Z12" s="194"/>
      <c r="AA12" s="196"/>
      <c r="AB12" s="170"/>
      <c r="AC12" s="198"/>
      <c r="AD12" s="150"/>
      <c r="AE12" s="36"/>
      <c r="AF12" s="37"/>
      <c r="AG12" s="40"/>
      <c r="AH12" s="37"/>
      <c r="AI12" s="37"/>
      <c r="AJ12" s="39"/>
      <c r="AK12" s="148"/>
      <c r="AL12" s="36">
        <f t="shared" si="4"/>
        <v>0</v>
      </c>
      <c r="AM12" s="37">
        <f t="shared" si="5"/>
        <v>0</v>
      </c>
      <c r="AN12" s="28"/>
      <c r="AO12" s="37"/>
      <c r="AP12" s="37"/>
      <c r="AQ12" s="39"/>
      <c r="AR12" s="148"/>
      <c r="AS12" s="36">
        <f t="shared" si="6"/>
        <v>0</v>
      </c>
      <c r="AT12" s="37">
        <f t="shared" si="7"/>
        <v>0</v>
      </c>
      <c r="AU12" s="28"/>
      <c r="AV12" s="37"/>
      <c r="AW12" s="37"/>
      <c r="AX12" s="39"/>
      <c r="AY12" s="148"/>
      <c r="AZ12" s="191"/>
      <c r="BA12" s="194"/>
      <c r="BB12" s="196"/>
      <c r="BC12" s="200"/>
      <c r="BD12" s="201"/>
      <c r="BE12" s="202"/>
      <c r="BF12" s="202"/>
      <c r="BG12" s="204"/>
      <c r="BH12" s="185"/>
      <c r="BI12" s="187"/>
      <c r="BJ12" s="187"/>
      <c r="BK12" s="110">
        <f t="shared" si="8"/>
        <v>35</v>
      </c>
      <c r="BL12" s="74">
        <f t="shared" si="9"/>
        <v>35</v>
      </c>
      <c r="BM12" s="74">
        <f t="shared" si="10"/>
        <v>35</v>
      </c>
      <c r="BN12" s="74">
        <f t="shared" si="11"/>
        <v>35</v>
      </c>
      <c r="BO12" s="74">
        <f t="shared" si="12"/>
        <v>35</v>
      </c>
      <c r="BP12" s="74">
        <f t="shared" si="13"/>
        <v>35</v>
      </c>
      <c r="BQ12" s="85">
        <f t="shared" si="14"/>
        <v>175</v>
      </c>
    </row>
    <row r="13" spans="1:69" ht="15" customHeight="1">
      <c r="A13" s="192" t="s">
        <v>34</v>
      </c>
      <c r="B13" s="149" t="str">
        <f>'Rozpisky III.liga '!D55</f>
        <v>Piscatores MO Rakovník</v>
      </c>
      <c r="C13" s="151"/>
      <c r="D13" s="41"/>
      <c r="E13" s="42"/>
      <c r="F13" s="43"/>
      <c r="G13" s="42"/>
      <c r="H13" s="42"/>
      <c r="I13" s="45"/>
      <c r="J13" s="207">
        <f>SUM(I13:I14)</f>
        <v>0</v>
      </c>
      <c r="K13" s="41">
        <f t="shared" si="0"/>
        <v>0</v>
      </c>
      <c r="L13" s="42">
        <f t="shared" si="1"/>
        <v>0</v>
      </c>
      <c r="M13" s="23"/>
      <c r="N13" s="42"/>
      <c r="O13" s="42"/>
      <c r="P13" s="45"/>
      <c r="Q13" s="148">
        <f>SUM(P13:P14)</f>
        <v>0</v>
      </c>
      <c r="R13" s="41">
        <f t="shared" si="2"/>
        <v>0</v>
      </c>
      <c r="S13" s="42">
        <f t="shared" si="3"/>
        <v>0</v>
      </c>
      <c r="T13" s="23"/>
      <c r="U13" s="42"/>
      <c r="V13" s="42"/>
      <c r="W13" s="45"/>
      <c r="X13" s="164">
        <f>SUM(W13:W14)</f>
        <v>0</v>
      </c>
      <c r="Y13" s="190">
        <f>G13+N13+G14+N14+U13+U14</f>
        <v>0</v>
      </c>
      <c r="Z13" s="193">
        <f>H13+O13+H14+O14+V13+V14</f>
        <v>0</v>
      </c>
      <c r="AA13" s="195">
        <f>J13+Q13+X13</f>
        <v>0</v>
      </c>
      <c r="AB13" s="197">
        <f>RANK(BH13,$BH$5:$BH$34,1)</f>
        <v>1</v>
      </c>
      <c r="AC13" s="205" t="s">
        <v>34</v>
      </c>
      <c r="AD13" s="149" t="str">
        <f>B13</f>
        <v>Piscatores MO Rakovník</v>
      </c>
      <c r="AE13" s="41"/>
      <c r="AF13" s="42"/>
      <c r="AG13" s="43"/>
      <c r="AH13" s="42"/>
      <c r="AI13" s="42"/>
      <c r="AJ13" s="45"/>
      <c r="AK13" s="148">
        <f>SUM(AJ13:AJ14)</f>
        <v>0</v>
      </c>
      <c r="AL13" s="41">
        <f t="shared" si="4"/>
        <v>0</v>
      </c>
      <c r="AM13" s="42">
        <f t="shared" si="5"/>
        <v>0</v>
      </c>
      <c r="AN13" s="23"/>
      <c r="AO13" s="42"/>
      <c r="AP13" s="42"/>
      <c r="AQ13" s="45"/>
      <c r="AR13" s="148">
        <f>SUM(AQ13:AQ14)</f>
        <v>0</v>
      </c>
      <c r="AS13" s="41">
        <f t="shared" si="6"/>
        <v>0</v>
      </c>
      <c r="AT13" s="42">
        <f t="shared" si="7"/>
        <v>0</v>
      </c>
      <c r="AU13" s="23"/>
      <c r="AV13" s="42"/>
      <c r="AW13" s="42"/>
      <c r="AX13" s="45"/>
      <c r="AY13" s="148">
        <f>SUM(AX13:AX14)</f>
        <v>0</v>
      </c>
      <c r="AZ13" s="190">
        <f>AH13+AO13+AH14+AO14+AV13+AV14</f>
        <v>0</v>
      </c>
      <c r="BA13" s="193">
        <f>AI13+AP13+AI14+AP14+AW13+AW14</f>
        <v>0</v>
      </c>
      <c r="BB13" s="195">
        <f>AK13+AR13+AY13</f>
        <v>0</v>
      </c>
      <c r="BC13" s="200">
        <f>RANK(BI13,$BI$5:$BI$34,1)</f>
        <v>1</v>
      </c>
      <c r="BD13" s="201">
        <f>Y13+AZ13</f>
        <v>0</v>
      </c>
      <c r="BE13" s="202">
        <f>Z13+BA13</f>
        <v>0</v>
      </c>
      <c r="BF13" s="203">
        <f>AA13+BB13</f>
        <v>0</v>
      </c>
      <c r="BG13" s="204">
        <f>RANK(BJ13,$BJ$5:$BJ$34,1)</f>
        <v>1</v>
      </c>
      <c r="BH13" s="185">
        <f>SUM(AA13)+(-Z13/1000000000)</f>
        <v>0</v>
      </c>
      <c r="BI13" s="187">
        <f>SUM(BB13)+(-BA13/1000000000)</f>
        <v>0</v>
      </c>
      <c r="BJ13" s="187">
        <f>SUM(BF13)+(-BE13/1000000000)</f>
        <v>0</v>
      </c>
      <c r="BK13" s="108">
        <f t="shared" si="8"/>
        <v>35</v>
      </c>
      <c r="BL13" s="72">
        <f t="shared" si="9"/>
        <v>35</v>
      </c>
      <c r="BM13" s="73">
        <f t="shared" si="10"/>
        <v>35</v>
      </c>
      <c r="BN13" s="72">
        <f t="shared" si="11"/>
        <v>35</v>
      </c>
      <c r="BO13" s="72">
        <f t="shared" si="12"/>
        <v>35</v>
      </c>
      <c r="BP13" s="73">
        <f t="shared" si="13"/>
        <v>35</v>
      </c>
      <c r="BQ13" s="83">
        <f t="shared" si="14"/>
        <v>175</v>
      </c>
    </row>
    <row r="14" spans="1:69" ht="15">
      <c r="A14" s="192"/>
      <c r="B14" s="150"/>
      <c r="C14" s="151"/>
      <c r="D14" s="36"/>
      <c r="E14" s="25"/>
      <c r="F14" s="40"/>
      <c r="G14" s="37"/>
      <c r="H14" s="37"/>
      <c r="I14" s="39"/>
      <c r="J14" s="207"/>
      <c r="K14" s="24">
        <f t="shared" si="0"/>
        <v>0</v>
      </c>
      <c r="L14" s="25">
        <f t="shared" si="1"/>
        <v>0</v>
      </c>
      <c r="M14" s="28"/>
      <c r="N14" s="25"/>
      <c r="O14" s="25"/>
      <c r="P14" s="39"/>
      <c r="Q14" s="148"/>
      <c r="R14" s="24">
        <f t="shared" si="2"/>
        <v>0</v>
      </c>
      <c r="S14" s="25">
        <f t="shared" si="3"/>
        <v>0</v>
      </c>
      <c r="T14" s="28"/>
      <c r="U14" s="25"/>
      <c r="V14" s="25"/>
      <c r="W14" s="39"/>
      <c r="X14" s="164"/>
      <c r="Y14" s="191"/>
      <c r="Z14" s="194"/>
      <c r="AA14" s="196"/>
      <c r="AB14" s="170"/>
      <c r="AC14" s="205"/>
      <c r="AD14" s="150"/>
      <c r="AE14" s="36"/>
      <c r="AF14" s="25"/>
      <c r="AG14" s="46"/>
      <c r="AH14" s="25"/>
      <c r="AI14" s="25"/>
      <c r="AJ14" s="39"/>
      <c r="AK14" s="148"/>
      <c r="AL14" s="24">
        <f t="shared" si="4"/>
        <v>0</v>
      </c>
      <c r="AM14" s="25">
        <f t="shared" si="5"/>
        <v>0</v>
      </c>
      <c r="AN14" s="28"/>
      <c r="AO14" s="25"/>
      <c r="AP14" s="25"/>
      <c r="AQ14" s="39"/>
      <c r="AR14" s="148"/>
      <c r="AS14" s="24">
        <f t="shared" si="6"/>
        <v>0</v>
      </c>
      <c r="AT14" s="25">
        <f t="shared" si="7"/>
        <v>0</v>
      </c>
      <c r="AU14" s="28"/>
      <c r="AV14" s="25"/>
      <c r="AW14" s="25"/>
      <c r="AX14" s="39"/>
      <c r="AY14" s="148"/>
      <c r="AZ14" s="191"/>
      <c r="BA14" s="194"/>
      <c r="BB14" s="196"/>
      <c r="BC14" s="200"/>
      <c r="BD14" s="201"/>
      <c r="BE14" s="202"/>
      <c r="BF14" s="202"/>
      <c r="BG14" s="204"/>
      <c r="BH14" s="185"/>
      <c r="BI14" s="187"/>
      <c r="BJ14" s="187"/>
      <c r="BK14" s="108">
        <f t="shared" si="8"/>
        <v>35</v>
      </c>
      <c r="BL14" s="72">
        <f t="shared" si="9"/>
        <v>35</v>
      </c>
      <c r="BM14" s="74">
        <f t="shared" si="10"/>
        <v>35</v>
      </c>
      <c r="BN14" s="72">
        <f t="shared" si="11"/>
        <v>35</v>
      </c>
      <c r="BO14" s="72">
        <f t="shared" si="12"/>
        <v>35</v>
      </c>
      <c r="BP14" s="74">
        <f t="shared" si="13"/>
        <v>35</v>
      </c>
      <c r="BQ14" s="83">
        <f t="shared" si="14"/>
        <v>175</v>
      </c>
    </row>
    <row r="15" spans="1:69" ht="15" customHeight="1">
      <c r="A15" s="188" t="s">
        <v>35</v>
      </c>
      <c r="B15" s="144" t="str">
        <f>'Rozpisky III.liga '!D68</f>
        <v>MIJATAR MO KOBYLISY</v>
      </c>
      <c r="C15" s="151"/>
      <c r="D15" s="41"/>
      <c r="E15" s="32"/>
      <c r="F15" s="43"/>
      <c r="G15" s="42"/>
      <c r="H15" s="42"/>
      <c r="I15" s="45"/>
      <c r="J15" s="148">
        <f>SUM(I15:I16)</f>
        <v>0</v>
      </c>
      <c r="K15" s="31">
        <f t="shared" si="0"/>
        <v>0</v>
      </c>
      <c r="L15" s="32">
        <f t="shared" si="1"/>
        <v>0</v>
      </c>
      <c r="M15" s="23"/>
      <c r="N15" s="32"/>
      <c r="O15" s="32"/>
      <c r="P15" s="45"/>
      <c r="Q15" s="148">
        <f>SUM(P15:P16)</f>
        <v>0</v>
      </c>
      <c r="R15" s="31">
        <f t="shared" si="2"/>
        <v>0</v>
      </c>
      <c r="S15" s="32">
        <f t="shared" si="3"/>
        <v>0</v>
      </c>
      <c r="T15" s="23"/>
      <c r="U15" s="32"/>
      <c r="V15" s="32"/>
      <c r="W15" s="45"/>
      <c r="X15" s="164">
        <f>SUM(W15:W16)</f>
        <v>0</v>
      </c>
      <c r="Y15" s="190">
        <f>G15+N15+G16+N16+U15+U16</f>
        <v>0</v>
      </c>
      <c r="Z15" s="193">
        <f>H15+O15+H16+O16+V15+V16</f>
        <v>0</v>
      </c>
      <c r="AA15" s="195">
        <f>J15+Q15+X15</f>
        <v>0</v>
      </c>
      <c r="AB15" s="197">
        <f>RANK(BH15,$BH$5:$BH$34,1)</f>
        <v>1</v>
      </c>
      <c r="AC15" s="198" t="s">
        <v>35</v>
      </c>
      <c r="AD15" s="199" t="str">
        <f>B15</f>
        <v>MIJATAR MO KOBYLISY</v>
      </c>
      <c r="AE15" s="41"/>
      <c r="AF15" s="32"/>
      <c r="AG15" s="33"/>
      <c r="AH15" s="32"/>
      <c r="AI15" s="32"/>
      <c r="AJ15" s="45"/>
      <c r="AK15" s="148">
        <f>SUM(AJ15:AJ16)</f>
        <v>0</v>
      </c>
      <c r="AL15" s="31">
        <f t="shared" si="4"/>
        <v>0</v>
      </c>
      <c r="AM15" s="32">
        <f t="shared" si="5"/>
        <v>0</v>
      </c>
      <c r="AN15" s="23"/>
      <c r="AO15" s="32"/>
      <c r="AP15" s="32"/>
      <c r="AQ15" s="45"/>
      <c r="AR15" s="148">
        <f>SUM(AQ15:AQ16)</f>
        <v>0</v>
      </c>
      <c r="AS15" s="31">
        <f t="shared" si="6"/>
        <v>0</v>
      </c>
      <c r="AT15" s="32">
        <f t="shared" si="7"/>
        <v>0</v>
      </c>
      <c r="AU15" s="23"/>
      <c r="AV15" s="32"/>
      <c r="AW15" s="32"/>
      <c r="AX15" s="45"/>
      <c r="AY15" s="148">
        <f>SUM(AX15:AX16)</f>
        <v>0</v>
      </c>
      <c r="AZ15" s="190">
        <f>AH15+AO15+AH16+AO16+AV15+AV16</f>
        <v>0</v>
      </c>
      <c r="BA15" s="193">
        <f>AI15+AP15+AI16+AP16+AW15+AW16</f>
        <v>0</v>
      </c>
      <c r="BB15" s="195">
        <f>AK15+AR15+AY15</f>
        <v>0</v>
      </c>
      <c r="BC15" s="200">
        <f>RANK(BI15,$BI$5:$BI$34,1)</f>
        <v>1</v>
      </c>
      <c r="BD15" s="201">
        <f>Y15+AZ15</f>
        <v>0</v>
      </c>
      <c r="BE15" s="202">
        <f>Z15+BA15</f>
        <v>0</v>
      </c>
      <c r="BF15" s="203">
        <f>AA15+BB15</f>
        <v>0</v>
      </c>
      <c r="BG15" s="204">
        <f>RANK(BJ15,$BJ$5:$BJ$34,1)</f>
        <v>1</v>
      </c>
      <c r="BH15" s="185">
        <f>SUM(AA15)+(-Z15/1000000000)</f>
        <v>0</v>
      </c>
      <c r="BI15" s="187">
        <f>SUM(BB15)+(-BA15/1000000000)</f>
        <v>0</v>
      </c>
      <c r="BJ15" s="187">
        <f>SUM(BF15)+(-BE15/1000000000)</f>
        <v>0</v>
      </c>
      <c r="BK15" s="109">
        <f t="shared" si="8"/>
        <v>35</v>
      </c>
      <c r="BL15" s="73">
        <f t="shared" si="9"/>
        <v>35</v>
      </c>
      <c r="BM15" s="73">
        <f t="shared" si="10"/>
        <v>35</v>
      </c>
      <c r="BN15" s="73">
        <f t="shared" si="11"/>
        <v>35</v>
      </c>
      <c r="BO15" s="73">
        <f t="shared" si="12"/>
        <v>35</v>
      </c>
      <c r="BP15" s="73">
        <f t="shared" si="13"/>
        <v>35</v>
      </c>
      <c r="BQ15" s="84">
        <f t="shared" si="14"/>
        <v>175</v>
      </c>
    </row>
    <row r="16" spans="1:69" ht="15">
      <c r="A16" s="188"/>
      <c r="B16" s="145"/>
      <c r="C16" s="151"/>
      <c r="D16" s="24"/>
      <c r="E16" s="37"/>
      <c r="F16" s="46"/>
      <c r="G16" s="25"/>
      <c r="H16" s="25"/>
      <c r="I16" s="27"/>
      <c r="J16" s="148"/>
      <c r="K16" s="36">
        <f t="shared" si="0"/>
        <v>0</v>
      </c>
      <c r="L16" s="37">
        <f t="shared" si="1"/>
        <v>0</v>
      </c>
      <c r="M16" s="28"/>
      <c r="N16" s="37"/>
      <c r="O16" s="37"/>
      <c r="P16" s="27"/>
      <c r="Q16" s="148"/>
      <c r="R16" s="36">
        <f t="shared" si="2"/>
        <v>0</v>
      </c>
      <c r="S16" s="37">
        <f t="shared" si="3"/>
        <v>0</v>
      </c>
      <c r="T16" s="28"/>
      <c r="U16" s="37"/>
      <c r="V16" s="37"/>
      <c r="W16" s="27"/>
      <c r="X16" s="164"/>
      <c r="Y16" s="191"/>
      <c r="Z16" s="194"/>
      <c r="AA16" s="196"/>
      <c r="AB16" s="170"/>
      <c r="AC16" s="198"/>
      <c r="AD16" s="206"/>
      <c r="AE16" s="24"/>
      <c r="AF16" s="37"/>
      <c r="AG16" s="40"/>
      <c r="AH16" s="37"/>
      <c r="AI16" s="37"/>
      <c r="AJ16" s="27"/>
      <c r="AK16" s="148"/>
      <c r="AL16" s="36">
        <f t="shared" si="4"/>
        <v>0</v>
      </c>
      <c r="AM16" s="37">
        <f t="shared" si="5"/>
        <v>0</v>
      </c>
      <c r="AN16" s="28"/>
      <c r="AO16" s="37"/>
      <c r="AP16" s="37"/>
      <c r="AQ16" s="27"/>
      <c r="AR16" s="148"/>
      <c r="AS16" s="36">
        <f t="shared" si="6"/>
        <v>0</v>
      </c>
      <c r="AT16" s="37">
        <f t="shared" si="7"/>
        <v>0</v>
      </c>
      <c r="AU16" s="28"/>
      <c r="AV16" s="37"/>
      <c r="AW16" s="37"/>
      <c r="AX16" s="27"/>
      <c r="AY16" s="148"/>
      <c r="AZ16" s="191"/>
      <c r="BA16" s="194"/>
      <c r="BB16" s="196"/>
      <c r="BC16" s="200"/>
      <c r="BD16" s="201"/>
      <c r="BE16" s="202"/>
      <c r="BF16" s="202"/>
      <c r="BG16" s="204"/>
      <c r="BH16" s="185"/>
      <c r="BI16" s="187"/>
      <c r="BJ16" s="187"/>
      <c r="BK16" s="110">
        <f t="shared" si="8"/>
        <v>35</v>
      </c>
      <c r="BL16" s="74">
        <f t="shared" si="9"/>
        <v>35</v>
      </c>
      <c r="BM16" s="74">
        <f t="shared" si="10"/>
        <v>35</v>
      </c>
      <c r="BN16" s="74">
        <f t="shared" si="11"/>
        <v>35</v>
      </c>
      <c r="BO16" s="74">
        <f t="shared" si="12"/>
        <v>35</v>
      </c>
      <c r="BP16" s="74">
        <f t="shared" si="13"/>
        <v>35</v>
      </c>
      <c r="BQ16" s="85">
        <f t="shared" si="14"/>
        <v>175</v>
      </c>
    </row>
    <row r="17" spans="1:69" ht="15" customHeight="1" thickBot="1">
      <c r="A17" s="192" t="s">
        <v>36</v>
      </c>
      <c r="B17" s="142" t="str">
        <f>'Rozpisky III.liga '!D81</f>
        <v>Vestf-Fishing MO Vlašim</v>
      </c>
      <c r="C17" s="151"/>
      <c r="D17" s="41"/>
      <c r="E17" s="42"/>
      <c r="F17" s="43"/>
      <c r="G17" s="42"/>
      <c r="H17" s="42"/>
      <c r="I17" s="45"/>
      <c r="J17" s="148">
        <f>SUM(I17:I18)</f>
        <v>0</v>
      </c>
      <c r="K17" s="41">
        <f t="shared" si="0"/>
        <v>0</v>
      </c>
      <c r="L17" s="42">
        <f t="shared" si="1"/>
        <v>0</v>
      </c>
      <c r="M17" s="23"/>
      <c r="N17" s="42"/>
      <c r="O17" s="42"/>
      <c r="P17" s="45"/>
      <c r="Q17" s="148">
        <f>SUM(P17:P18)</f>
        <v>0</v>
      </c>
      <c r="R17" s="41">
        <f t="shared" si="2"/>
        <v>0</v>
      </c>
      <c r="S17" s="42">
        <f t="shared" si="3"/>
        <v>0</v>
      </c>
      <c r="T17" s="23"/>
      <c r="U17" s="42"/>
      <c r="V17" s="42"/>
      <c r="W17" s="45"/>
      <c r="X17" s="164">
        <f>SUM(W17:W18)</f>
        <v>0</v>
      </c>
      <c r="Y17" s="190">
        <f>G17+N17+G18+N18+U17+U18</f>
        <v>0</v>
      </c>
      <c r="Z17" s="193">
        <f>H17+O17+H18+O18+V17+V18</f>
        <v>0</v>
      </c>
      <c r="AA17" s="195">
        <f>J17+Q17+X17</f>
        <v>0</v>
      </c>
      <c r="AB17" s="197">
        <f>RANK(BH17,$BH$5:$BH$34,1)</f>
        <v>1</v>
      </c>
      <c r="AC17" s="205" t="s">
        <v>36</v>
      </c>
      <c r="AD17" s="208" t="str">
        <f>B17</f>
        <v>Vestf-Fishing MO Vlašim</v>
      </c>
      <c r="AE17" s="41"/>
      <c r="AF17" s="42"/>
      <c r="AG17" s="43"/>
      <c r="AH17" s="42"/>
      <c r="AI17" s="42"/>
      <c r="AJ17" s="45"/>
      <c r="AK17" s="148">
        <f>SUM(AJ17:AJ18)</f>
        <v>0</v>
      </c>
      <c r="AL17" s="41">
        <f t="shared" si="4"/>
        <v>0</v>
      </c>
      <c r="AM17" s="42">
        <f t="shared" si="5"/>
        <v>0</v>
      </c>
      <c r="AN17" s="23"/>
      <c r="AO17" s="42"/>
      <c r="AP17" s="42"/>
      <c r="AQ17" s="45"/>
      <c r="AR17" s="148">
        <f>SUM(AQ17:AQ18)</f>
        <v>0</v>
      </c>
      <c r="AS17" s="41">
        <f t="shared" si="6"/>
        <v>0</v>
      </c>
      <c r="AT17" s="42">
        <f t="shared" si="7"/>
        <v>0</v>
      </c>
      <c r="AU17" s="23"/>
      <c r="AV17" s="42"/>
      <c r="AW17" s="42"/>
      <c r="AX17" s="45"/>
      <c r="AY17" s="148">
        <f>SUM(AX17:AX18)</f>
        <v>0</v>
      </c>
      <c r="AZ17" s="190">
        <f>AH17+AO17+AH18+AO18+AV17+AV18</f>
        <v>0</v>
      </c>
      <c r="BA17" s="193">
        <f>AI17+AP17+AI18+AP18+AW17+AW18</f>
        <v>0</v>
      </c>
      <c r="BB17" s="195">
        <f>AK17+AR17+AY17</f>
        <v>0</v>
      </c>
      <c r="BC17" s="200">
        <f>RANK(BI17,$BI$5:$BI$34,1)</f>
        <v>1</v>
      </c>
      <c r="BD17" s="201">
        <f>Y17+AZ17</f>
        <v>0</v>
      </c>
      <c r="BE17" s="202">
        <f>Z17+BA17</f>
        <v>0</v>
      </c>
      <c r="BF17" s="203">
        <f>AA17+BB17</f>
        <v>0</v>
      </c>
      <c r="BG17" s="204">
        <f>RANK(BJ17,$BJ$5:$BJ$34,1)</f>
        <v>1</v>
      </c>
      <c r="BH17" s="185">
        <f>SUM(AA17)+(-Z17/1000000000)</f>
        <v>0</v>
      </c>
      <c r="BI17" s="187">
        <f>SUM(BB17)+(-BA17/1000000000)</f>
        <v>0</v>
      </c>
      <c r="BJ17" s="187">
        <f>SUM(BF17)+(-BE17/1000000000)</f>
        <v>0</v>
      </c>
      <c r="BK17" s="108">
        <f t="shared" si="8"/>
        <v>35</v>
      </c>
      <c r="BL17" s="72">
        <f t="shared" si="9"/>
        <v>35</v>
      </c>
      <c r="BM17" s="73">
        <f t="shared" si="10"/>
        <v>35</v>
      </c>
      <c r="BN17" s="72">
        <f t="shared" si="11"/>
        <v>35</v>
      </c>
      <c r="BO17" s="72">
        <f t="shared" si="12"/>
        <v>35</v>
      </c>
      <c r="BP17" s="73">
        <f t="shared" si="13"/>
        <v>35</v>
      </c>
      <c r="BQ17" s="83">
        <f t="shared" si="14"/>
        <v>175</v>
      </c>
    </row>
    <row r="18" spans="1:69" ht="15">
      <c r="A18" s="192"/>
      <c r="B18" s="143"/>
      <c r="C18" s="151"/>
      <c r="D18" s="47"/>
      <c r="E18" s="25"/>
      <c r="F18" s="46"/>
      <c r="G18" s="25"/>
      <c r="H18" s="25"/>
      <c r="I18" s="27"/>
      <c r="J18" s="148"/>
      <c r="K18" s="24">
        <f t="shared" si="0"/>
        <v>0</v>
      </c>
      <c r="L18" s="25">
        <f t="shared" si="1"/>
        <v>0</v>
      </c>
      <c r="M18" s="28"/>
      <c r="N18" s="25"/>
      <c r="O18" s="25"/>
      <c r="P18" s="27"/>
      <c r="Q18" s="148"/>
      <c r="R18" s="24">
        <f t="shared" si="2"/>
        <v>0</v>
      </c>
      <c r="S18" s="25">
        <f t="shared" si="3"/>
        <v>0</v>
      </c>
      <c r="T18" s="28"/>
      <c r="U18" s="25"/>
      <c r="V18" s="25"/>
      <c r="W18" s="27"/>
      <c r="X18" s="164"/>
      <c r="Y18" s="191"/>
      <c r="Z18" s="194"/>
      <c r="AA18" s="196"/>
      <c r="AB18" s="170"/>
      <c r="AC18" s="205"/>
      <c r="AD18" s="174"/>
      <c r="AE18" s="47"/>
      <c r="AF18" s="25"/>
      <c r="AG18" s="46"/>
      <c r="AH18" s="25"/>
      <c r="AI18" s="25"/>
      <c r="AJ18" s="27"/>
      <c r="AK18" s="148"/>
      <c r="AL18" s="24">
        <f t="shared" si="4"/>
        <v>0</v>
      </c>
      <c r="AM18" s="25">
        <f t="shared" si="5"/>
        <v>0</v>
      </c>
      <c r="AN18" s="28"/>
      <c r="AO18" s="25"/>
      <c r="AP18" s="25"/>
      <c r="AQ18" s="27"/>
      <c r="AR18" s="148"/>
      <c r="AS18" s="24">
        <f t="shared" si="6"/>
        <v>0</v>
      </c>
      <c r="AT18" s="25">
        <f t="shared" si="7"/>
        <v>0</v>
      </c>
      <c r="AU18" s="28"/>
      <c r="AV18" s="25"/>
      <c r="AW18" s="25"/>
      <c r="AX18" s="27"/>
      <c r="AY18" s="148"/>
      <c r="AZ18" s="191"/>
      <c r="BA18" s="194"/>
      <c r="BB18" s="196"/>
      <c r="BC18" s="200"/>
      <c r="BD18" s="201"/>
      <c r="BE18" s="202"/>
      <c r="BF18" s="202"/>
      <c r="BG18" s="204"/>
      <c r="BH18" s="185"/>
      <c r="BI18" s="187"/>
      <c r="BJ18" s="187"/>
      <c r="BK18" s="108">
        <f t="shared" si="8"/>
        <v>35</v>
      </c>
      <c r="BL18" s="72">
        <f t="shared" si="9"/>
        <v>35</v>
      </c>
      <c r="BM18" s="74">
        <f t="shared" si="10"/>
        <v>35</v>
      </c>
      <c r="BN18" s="72">
        <f t="shared" si="11"/>
        <v>35</v>
      </c>
      <c r="BO18" s="72">
        <f t="shared" si="12"/>
        <v>35</v>
      </c>
      <c r="BP18" s="74">
        <f t="shared" si="13"/>
        <v>35</v>
      </c>
      <c r="BQ18" s="83">
        <f t="shared" si="14"/>
        <v>175</v>
      </c>
    </row>
    <row r="19" spans="1:69" ht="15" customHeight="1">
      <c r="A19" s="188" t="s">
        <v>37</v>
      </c>
      <c r="B19" s="144" t="str">
        <f>'Rozpisky III.liga '!D94</f>
        <v>MO Chrastava ,,B''</v>
      </c>
      <c r="C19" s="151"/>
      <c r="D19" s="31"/>
      <c r="E19" s="42"/>
      <c r="F19" s="33"/>
      <c r="G19" s="32"/>
      <c r="H19" s="32"/>
      <c r="I19" s="35"/>
      <c r="J19" s="209">
        <f>SUM(I19:I20)</f>
        <v>0</v>
      </c>
      <c r="K19" s="31">
        <f t="shared" si="0"/>
        <v>0</v>
      </c>
      <c r="L19" s="32">
        <f t="shared" si="1"/>
        <v>0</v>
      </c>
      <c r="M19" s="23"/>
      <c r="N19" s="32"/>
      <c r="O19" s="32"/>
      <c r="P19" s="35"/>
      <c r="Q19" s="148">
        <f>SUM(P19:P20)</f>
        <v>0</v>
      </c>
      <c r="R19" s="31">
        <f t="shared" si="2"/>
        <v>0</v>
      </c>
      <c r="S19" s="32">
        <f t="shared" si="3"/>
        <v>0</v>
      </c>
      <c r="T19" s="23"/>
      <c r="U19" s="32"/>
      <c r="V19" s="32"/>
      <c r="W19" s="35"/>
      <c r="X19" s="164">
        <f>SUM(W19:W20)</f>
        <v>0</v>
      </c>
      <c r="Y19" s="190">
        <f>G19+N19+G20+N20+U19+U20</f>
        <v>0</v>
      </c>
      <c r="Z19" s="193">
        <f>H19+O19+H20+O20+V19+V20</f>
        <v>0</v>
      </c>
      <c r="AA19" s="195">
        <f>J19+Q19+X19</f>
        <v>0</v>
      </c>
      <c r="AB19" s="197">
        <f>RANK(BH19,$BH$5:$BH$34,1)</f>
        <v>1</v>
      </c>
      <c r="AC19" s="198" t="s">
        <v>37</v>
      </c>
      <c r="AD19" s="199" t="str">
        <f>B19</f>
        <v>MO Chrastava ,,B''</v>
      </c>
      <c r="AE19" s="31"/>
      <c r="AF19" s="42"/>
      <c r="AG19" s="33"/>
      <c r="AH19" s="32"/>
      <c r="AI19" s="32"/>
      <c r="AJ19" s="35"/>
      <c r="AK19" s="148">
        <f>SUM(AJ19:AJ20)</f>
        <v>0</v>
      </c>
      <c r="AL19" s="31">
        <f t="shared" si="4"/>
        <v>0</v>
      </c>
      <c r="AM19" s="32">
        <f t="shared" si="5"/>
        <v>0</v>
      </c>
      <c r="AN19" s="23"/>
      <c r="AO19" s="32"/>
      <c r="AP19" s="32"/>
      <c r="AQ19" s="35"/>
      <c r="AR19" s="148">
        <f>SUM(AQ19:AQ20)</f>
        <v>0</v>
      </c>
      <c r="AS19" s="31">
        <f t="shared" si="6"/>
        <v>0</v>
      </c>
      <c r="AT19" s="32">
        <f t="shared" si="7"/>
        <v>0</v>
      </c>
      <c r="AU19" s="23"/>
      <c r="AV19" s="32"/>
      <c r="AW19" s="32"/>
      <c r="AX19" s="35"/>
      <c r="AY19" s="148">
        <f>SUM(AX19:AX20)</f>
        <v>0</v>
      </c>
      <c r="AZ19" s="190">
        <f>AH19+AO19+AH20+AO20+AV19+AV20</f>
        <v>0</v>
      </c>
      <c r="BA19" s="193">
        <f>AI19+AP19+AI20+AP20+AW19+AW20</f>
        <v>0</v>
      </c>
      <c r="BB19" s="195">
        <f>AK19+AR19+AY19</f>
        <v>0</v>
      </c>
      <c r="BC19" s="200">
        <f>RANK(BI19,$BI$5:$BI$34,1)</f>
        <v>1</v>
      </c>
      <c r="BD19" s="201">
        <f>Y19+AZ19</f>
        <v>0</v>
      </c>
      <c r="BE19" s="202">
        <f>Z19+BA19</f>
        <v>0</v>
      </c>
      <c r="BF19" s="203">
        <f>AA19+BB19</f>
        <v>0</v>
      </c>
      <c r="BG19" s="204">
        <f>RANK(BJ19,$BJ$5:$BJ$34,1)</f>
        <v>1</v>
      </c>
      <c r="BH19" s="185">
        <f>SUM(AA19)+(-Z19/1000000000)</f>
        <v>0</v>
      </c>
      <c r="BI19" s="187">
        <f>SUM(BB19)+(-BA19/1000000000)</f>
        <v>0</v>
      </c>
      <c r="BJ19" s="187">
        <f>SUM(BF19)+(-BE19/1000000000)</f>
        <v>0</v>
      </c>
      <c r="BK19" s="109">
        <f t="shared" si="8"/>
        <v>35</v>
      </c>
      <c r="BL19" s="73">
        <f t="shared" si="9"/>
        <v>35</v>
      </c>
      <c r="BM19" s="73">
        <f t="shared" si="10"/>
        <v>35</v>
      </c>
      <c r="BN19" s="73">
        <f t="shared" si="11"/>
        <v>35</v>
      </c>
      <c r="BO19" s="73">
        <f t="shared" si="12"/>
        <v>35</v>
      </c>
      <c r="BP19" s="73">
        <f t="shared" si="13"/>
        <v>35</v>
      </c>
      <c r="BQ19" s="84">
        <f t="shared" si="14"/>
        <v>175</v>
      </c>
    </row>
    <row r="20" spans="1:69" ht="15">
      <c r="A20" s="188"/>
      <c r="B20" s="143"/>
      <c r="C20" s="151"/>
      <c r="D20" s="31"/>
      <c r="E20" s="25"/>
      <c r="F20" s="40"/>
      <c r="G20" s="37"/>
      <c r="H20" s="37"/>
      <c r="I20" s="98"/>
      <c r="J20" s="209"/>
      <c r="K20" s="36">
        <f t="shared" si="0"/>
        <v>0</v>
      </c>
      <c r="L20" s="37">
        <f t="shared" si="1"/>
        <v>0</v>
      </c>
      <c r="M20" s="28"/>
      <c r="N20" s="37"/>
      <c r="O20" s="37"/>
      <c r="P20" s="98"/>
      <c r="Q20" s="148"/>
      <c r="R20" s="36">
        <f t="shared" si="2"/>
        <v>0</v>
      </c>
      <c r="S20" s="37">
        <f t="shared" si="3"/>
        <v>0</v>
      </c>
      <c r="T20" s="28"/>
      <c r="U20" s="37"/>
      <c r="V20" s="37"/>
      <c r="W20" s="98"/>
      <c r="X20" s="164"/>
      <c r="Y20" s="191"/>
      <c r="Z20" s="194"/>
      <c r="AA20" s="196"/>
      <c r="AB20" s="170"/>
      <c r="AC20" s="198"/>
      <c r="AD20" s="199"/>
      <c r="AE20" s="31"/>
      <c r="AF20" s="25"/>
      <c r="AG20" s="40"/>
      <c r="AH20" s="37"/>
      <c r="AI20" s="37"/>
      <c r="AJ20" s="98"/>
      <c r="AK20" s="148"/>
      <c r="AL20" s="36">
        <f t="shared" si="4"/>
        <v>0</v>
      </c>
      <c r="AM20" s="37">
        <f t="shared" si="5"/>
        <v>0</v>
      </c>
      <c r="AN20" s="28"/>
      <c r="AO20" s="37"/>
      <c r="AP20" s="37"/>
      <c r="AQ20" s="98"/>
      <c r="AR20" s="148"/>
      <c r="AS20" s="36">
        <f t="shared" si="6"/>
        <v>0</v>
      </c>
      <c r="AT20" s="37">
        <f t="shared" si="7"/>
        <v>0</v>
      </c>
      <c r="AU20" s="28"/>
      <c r="AV20" s="37"/>
      <c r="AW20" s="37"/>
      <c r="AX20" s="98"/>
      <c r="AY20" s="148"/>
      <c r="AZ20" s="191"/>
      <c r="BA20" s="194"/>
      <c r="BB20" s="196"/>
      <c r="BC20" s="200"/>
      <c r="BD20" s="201"/>
      <c r="BE20" s="202"/>
      <c r="BF20" s="202"/>
      <c r="BG20" s="204"/>
      <c r="BH20" s="185"/>
      <c r="BI20" s="187"/>
      <c r="BJ20" s="187"/>
      <c r="BK20" s="110">
        <f t="shared" si="8"/>
        <v>35</v>
      </c>
      <c r="BL20" s="74">
        <f t="shared" si="9"/>
        <v>35</v>
      </c>
      <c r="BM20" s="74">
        <f t="shared" si="10"/>
        <v>35</v>
      </c>
      <c r="BN20" s="74">
        <f t="shared" si="11"/>
        <v>35</v>
      </c>
      <c r="BO20" s="74">
        <f t="shared" si="12"/>
        <v>35</v>
      </c>
      <c r="BP20" s="74">
        <f t="shared" si="13"/>
        <v>35</v>
      </c>
      <c r="BQ20" s="85">
        <f t="shared" si="14"/>
        <v>175</v>
      </c>
    </row>
    <row r="21" spans="1:69" ht="15" customHeight="1">
      <c r="A21" s="192" t="s">
        <v>38</v>
      </c>
      <c r="B21" s="144" t="str">
        <f>'Rozpisky III.liga '!D107</f>
        <v>Bolení hlavy MO ČRS Plzeň 1</v>
      </c>
      <c r="C21" s="151"/>
      <c r="D21" s="41"/>
      <c r="E21" s="42"/>
      <c r="F21" s="43"/>
      <c r="G21" s="42"/>
      <c r="H21" s="42"/>
      <c r="I21" s="35"/>
      <c r="J21" s="148">
        <f>SUM(I21:I22)</f>
        <v>0</v>
      </c>
      <c r="K21" s="41">
        <f t="shared" si="0"/>
        <v>0</v>
      </c>
      <c r="L21" s="42">
        <f t="shared" si="1"/>
        <v>0</v>
      </c>
      <c r="M21" s="23"/>
      <c r="N21" s="42"/>
      <c r="O21" s="42"/>
      <c r="P21" s="35"/>
      <c r="Q21" s="148">
        <f>SUM(P21:P22)</f>
        <v>0</v>
      </c>
      <c r="R21" s="41">
        <f t="shared" si="2"/>
        <v>0</v>
      </c>
      <c r="S21" s="42">
        <f t="shared" si="3"/>
        <v>0</v>
      </c>
      <c r="T21" s="23"/>
      <c r="U21" s="42"/>
      <c r="V21" s="42"/>
      <c r="W21" s="35"/>
      <c r="X21" s="164">
        <f>SUM(W21:W22)</f>
        <v>0</v>
      </c>
      <c r="Y21" s="190">
        <f>G21+N21+G22+N22+U21+U22</f>
        <v>0</v>
      </c>
      <c r="Z21" s="193">
        <f>H21+O21+H22+O22+V21+V22</f>
        <v>0</v>
      </c>
      <c r="AA21" s="195">
        <f>J21+Q21+X21</f>
        <v>0</v>
      </c>
      <c r="AB21" s="197">
        <f>RANK(BH21,$BH$5:$BH$34,1)</f>
        <v>1</v>
      </c>
      <c r="AC21" s="205" t="s">
        <v>38</v>
      </c>
      <c r="AD21" s="199" t="str">
        <f>B21</f>
        <v>Bolení hlavy MO ČRS Plzeň 1</v>
      </c>
      <c r="AE21" s="41"/>
      <c r="AF21" s="42"/>
      <c r="AG21" s="43"/>
      <c r="AH21" s="42"/>
      <c r="AI21" s="42"/>
      <c r="AJ21" s="35"/>
      <c r="AK21" s="148">
        <f>SUM(AJ21:AJ22)</f>
        <v>0</v>
      </c>
      <c r="AL21" s="41">
        <f t="shared" si="4"/>
        <v>0</v>
      </c>
      <c r="AM21" s="42">
        <f t="shared" si="5"/>
        <v>0</v>
      </c>
      <c r="AN21" s="23"/>
      <c r="AO21" s="42"/>
      <c r="AP21" s="42"/>
      <c r="AQ21" s="35"/>
      <c r="AR21" s="148">
        <f>SUM(AQ21:AQ22)</f>
        <v>0</v>
      </c>
      <c r="AS21" s="41">
        <f t="shared" si="6"/>
        <v>0</v>
      </c>
      <c r="AT21" s="42">
        <f t="shared" si="7"/>
        <v>0</v>
      </c>
      <c r="AU21" s="23"/>
      <c r="AV21" s="42"/>
      <c r="AW21" s="42"/>
      <c r="AX21" s="35"/>
      <c r="AY21" s="148">
        <f>SUM(AX21:AX22)</f>
        <v>0</v>
      </c>
      <c r="AZ21" s="190">
        <f>AH21+AO21+AH22+AO22+AV21+AV22</f>
        <v>0</v>
      </c>
      <c r="BA21" s="193">
        <f>AI21+AP21+AI22+AP22+AW21+AW22</f>
        <v>0</v>
      </c>
      <c r="BB21" s="195">
        <f>AK21+AR21+AY21</f>
        <v>0</v>
      </c>
      <c r="BC21" s="200">
        <f>RANK(BI21,$BI$5:$BI$34,1)</f>
        <v>1</v>
      </c>
      <c r="BD21" s="201">
        <f>Y21+AZ21</f>
        <v>0</v>
      </c>
      <c r="BE21" s="202">
        <f>Z21+BA21</f>
        <v>0</v>
      </c>
      <c r="BF21" s="203">
        <f>AA21+BB21</f>
        <v>0</v>
      </c>
      <c r="BG21" s="204">
        <f>RANK(BJ21,$BJ$5:$BJ$34,1)</f>
        <v>1</v>
      </c>
      <c r="BH21" s="185">
        <f>SUM(AA21)+(-Z21/1000000000)</f>
        <v>0</v>
      </c>
      <c r="BI21" s="187">
        <f>SUM(BB21)+(-BA21/1000000000)</f>
        <v>0</v>
      </c>
      <c r="BJ21" s="187">
        <f>SUM(BF21)+(-BE21/1000000000)</f>
        <v>0</v>
      </c>
      <c r="BK21" s="108">
        <f t="shared" si="8"/>
        <v>35</v>
      </c>
      <c r="BL21" s="72">
        <f t="shared" si="9"/>
        <v>35</v>
      </c>
      <c r="BM21" s="73">
        <f t="shared" si="10"/>
        <v>35</v>
      </c>
      <c r="BN21" s="72">
        <f t="shared" si="11"/>
        <v>35</v>
      </c>
      <c r="BO21" s="72">
        <f t="shared" si="12"/>
        <v>35</v>
      </c>
      <c r="BP21" s="73">
        <f t="shared" si="13"/>
        <v>35</v>
      </c>
      <c r="BQ21" s="83">
        <f t="shared" si="14"/>
        <v>175</v>
      </c>
    </row>
    <row r="22" spans="1:69" ht="15">
      <c r="A22" s="192"/>
      <c r="B22" s="145"/>
      <c r="C22" s="151"/>
      <c r="D22" s="24"/>
      <c r="E22" s="25"/>
      <c r="F22" s="46"/>
      <c r="G22" s="25"/>
      <c r="H22" s="25"/>
      <c r="I22" s="27"/>
      <c r="J22" s="148"/>
      <c r="K22" s="24">
        <f t="shared" si="0"/>
        <v>0</v>
      </c>
      <c r="L22" s="25">
        <f t="shared" si="1"/>
        <v>0</v>
      </c>
      <c r="M22" s="28"/>
      <c r="N22" s="25"/>
      <c r="O22" s="25"/>
      <c r="P22" s="27"/>
      <c r="Q22" s="148"/>
      <c r="R22" s="24">
        <f t="shared" si="2"/>
        <v>0</v>
      </c>
      <c r="S22" s="25">
        <f t="shared" si="3"/>
        <v>0</v>
      </c>
      <c r="T22" s="28"/>
      <c r="U22" s="25"/>
      <c r="V22" s="25"/>
      <c r="W22" s="27"/>
      <c r="X22" s="164"/>
      <c r="Y22" s="191"/>
      <c r="Z22" s="194"/>
      <c r="AA22" s="196"/>
      <c r="AB22" s="170"/>
      <c r="AC22" s="205"/>
      <c r="AD22" s="206"/>
      <c r="AE22" s="24"/>
      <c r="AF22" s="25"/>
      <c r="AG22" s="46"/>
      <c r="AH22" s="25"/>
      <c r="AI22" s="25"/>
      <c r="AJ22" s="27"/>
      <c r="AK22" s="148"/>
      <c r="AL22" s="24">
        <f t="shared" si="4"/>
        <v>0</v>
      </c>
      <c r="AM22" s="25">
        <f t="shared" si="5"/>
        <v>0</v>
      </c>
      <c r="AN22" s="28"/>
      <c r="AO22" s="25"/>
      <c r="AP22" s="25"/>
      <c r="AQ22" s="27"/>
      <c r="AR22" s="148"/>
      <c r="AS22" s="24">
        <f t="shared" si="6"/>
        <v>0</v>
      </c>
      <c r="AT22" s="25">
        <f t="shared" si="7"/>
        <v>0</v>
      </c>
      <c r="AU22" s="28"/>
      <c r="AV22" s="25"/>
      <c r="AW22" s="25"/>
      <c r="AX22" s="27"/>
      <c r="AY22" s="148"/>
      <c r="AZ22" s="191"/>
      <c r="BA22" s="194"/>
      <c r="BB22" s="196"/>
      <c r="BC22" s="200"/>
      <c r="BD22" s="201"/>
      <c r="BE22" s="202"/>
      <c r="BF22" s="202"/>
      <c r="BG22" s="204"/>
      <c r="BH22" s="185"/>
      <c r="BI22" s="187"/>
      <c r="BJ22" s="187"/>
      <c r="BK22" s="108">
        <f t="shared" si="8"/>
        <v>35</v>
      </c>
      <c r="BL22" s="72">
        <f t="shared" si="9"/>
        <v>35</v>
      </c>
      <c r="BM22" s="74">
        <f t="shared" si="10"/>
        <v>35</v>
      </c>
      <c r="BN22" s="72">
        <f t="shared" si="11"/>
        <v>35</v>
      </c>
      <c r="BO22" s="72">
        <f t="shared" si="12"/>
        <v>35</v>
      </c>
      <c r="BP22" s="74">
        <f t="shared" si="13"/>
        <v>35</v>
      </c>
      <c r="BQ22" s="83">
        <f t="shared" si="14"/>
        <v>175</v>
      </c>
    </row>
    <row r="23" spans="1:69" ht="15" customHeight="1" thickBot="1">
      <c r="A23" s="188"/>
      <c r="B23" s="142"/>
      <c r="C23" s="151"/>
      <c r="D23" s="31"/>
      <c r="E23" s="42"/>
      <c r="F23" s="33"/>
      <c r="G23" s="32"/>
      <c r="H23" s="32"/>
      <c r="I23" s="35"/>
      <c r="J23" s="148"/>
      <c r="K23" s="31"/>
      <c r="L23" s="32"/>
      <c r="M23" s="23"/>
      <c r="N23" s="32"/>
      <c r="O23" s="32"/>
      <c r="P23" s="35"/>
      <c r="Q23" s="148"/>
      <c r="R23" s="31"/>
      <c r="S23" s="32"/>
      <c r="T23" s="23"/>
      <c r="U23" s="32"/>
      <c r="V23" s="32"/>
      <c r="W23" s="35"/>
      <c r="X23" s="164"/>
      <c r="Y23" s="190"/>
      <c r="Z23" s="193"/>
      <c r="AA23" s="195"/>
      <c r="AB23" s="197"/>
      <c r="AC23" s="198"/>
      <c r="AD23" s="208"/>
      <c r="AE23" s="31"/>
      <c r="AF23" s="42"/>
      <c r="AG23" s="33"/>
      <c r="AH23" s="32"/>
      <c r="AI23" s="32"/>
      <c r="AJ23" s="35"/>
      <c r="AK23" s="148"/>
      <c r="AL23" s="31"/>
      <c r="AM23" s="32"/>
      <c r="AN23" s="23"/>
      <c r="AO23" s="32"/>
      <c r="AP23" s="32"/>
      <c r="AQ23" s="35"/>
      <c r="AR23" s="148"/>
      <c r="AS23" s="31"/>
      <c r="AT23" s="32"/>
      <c r="AU23" s="23"/>
      <c r="AV23" s="32"/>
      <c r="AW23" s="32"/>
      <c r="AX23" s="35"/>
      <c r="AY23" s="148"/>
      <c r="AZ23" s="190"/>
      <c r="BA23" s="193"/>
      <c r="BB23" s="195"/>
      <c r="BC23" s="200"/>
      <c r="BD23" s="201"/>
      <c r="BE23" s="202"/>
      <c r="BF23" s="203"/>
      <c r="BG23" s="204"/>
      <c r="BH23" s="185"/>
      <c r="BI23" s="187"/>
      <c r="BJ23" s="187"/>
      <c r="BK23" s="109"/>
      <c r="BL23" s="73"/>
      <c r="BM23" s="73"/>
      <c r="BN23" s="73"/>
      <c r="BO23" s="73"/>
      <c r="BP23" s="73"/>
      <c r="BQ23" s="84"/>
    </row>
    <row r="24" spans="1:69" ht="15">
      <c r="A24" s="188"/>
      <c r="B24" s="143"/>
      <c r="C24" s="151"/>
      <c r="D24" s="24"/>
      <c r="E24" s="25"/>
      <c r="F24" s="40"/>
      <c r="G24" s="37"/>
      <c r="H24" s="37"/>
      <c r="I24" s="39"/>
      <c r="J24" s="148"/>
      <c r="K24" s="36"/>
      <c r="L24" s="37"/>
      <c r="M24" s="28"/>
      <c r="N24" s="37"/>
      <c r="O24" s="37"/>
      <c r="P24" s="39"/>
      <c r="Q24" s="148"/>
      <c r="R24" s="36"/>
      <c r="S24" s="37"/>
      <c r="T24" s="28"/>
      <c r="U24" s="37"/>
      <c r="V24" s="37"/>
      <c r="W24" s="39"/>
      <c r="X24" s="164"/>
      <c r="Y24" s="191"/>
      <c r="Z24" s="194"/>
      <c r="AA24" s="196"/>
      <c r="AB24" s="170"/>
      <c r="AC24" s="198"/>
      <c r="AD24" s="174"/>
      <c r="AE24" s="24"/>
      <c r="AF24" s="25"/>
      <c r="AG24" s="40"/>
      <c r="AH24" s="37"/>
      <c r="AI24" s="37"/>
      <c r="AJ24" s="39"/>
      <c r="AK24" s="148"/>
      <c r="AL24" s="36"/>
      <c r="AM24" s="37"/>
      <c r="AN24" s="28"/>
      <c r="AO24" s="37"/>
      <c r="AP24" s="37"/>
      <c r="AQ24" s="39"/>
      <c r="AR24" s="148"/>
      <c r="AS24" s="36"/>
      <c r="AT24" s="37"/>
      <c r="AU24" s="28"/>
      <c r="AV24" s="37"/>
      <c r="AW24" s="37"/>
      <c r="AX24" s="39"/>
      <c r="AY24" s="148"/>
      <c r="AZ24" s="191"/>
      <c r="BA24" s="194"/>
      <c r="BB24" s="196"/>
      <c r="BC24" s="200"/>
      <c r="BD24" s="201"/>
      <c r="BE24" s="202"/>
      <c r="BF24" s="202"/>
      <c r="BG24" s="204"/>
      <c r="BH24" s="185"/>
      <c r="BI24" s="187"/>
      <c r="BJ24" s="187"/>
      <c r="BK24" s="110"/>
      <c r="BL24" s="74"/>
      <c r="BM24" s="74"/>
      <c r="BN24" s="74"/>
      <c r="BO24" s="74"/>
      <c r="BP24" s="74"/>
      <c r="BQ24" s="85"/>
    </row>
    <row r="25" spans="1:69" ht="15" customHeight="1">
      <c r="A25" s="192"/>
      <c r="B25" s="144"/>
      <c r="C25" s="151"/>
      <c r="D25" s="31"/>
      <c r="E25" s="42"/>
      <c r="F25" s="43"/>
      <c r="G25" s="42"/>
      <c r="H25" s="42"/>
      <c r="I25" s="45"/>
      <c r="J25" s="148"/>
      <c r="K25" s="41"/>
      <c r="L25" s="42"/>
      <c r="M25" s="23"/>
      <c r="N25" s="42"/>
      <c r="O25" s="42"/>
      <c r="P25" s="45"/>
      <c r="Q25" s="148"/>
      <c r="R25" s="41"/>
      <c r="S25" s="42"/>
      <c r="T25" s="23"/>
      <c r="U25" s="42"/>
      <c r="V25" s="42"/>
      <c r="W25" s="45"/>
      <c r="X25" s="164"/>
      <c r="Y25" s="190"/>
      <c r="Z25" s="193"/>
      <c r="AA25" s="195"/>
      <c r="AB25" s="197"/>
      <c r="AC25" s="205"/>
      <c r="AD25" s="199"/>
      <c r="AE25" s="31"/>
      <c r="AF25" s="42"/>
      <c r="AG25" s="43"/>
      <c r="AH25" s="42"/>
      <c r="AI25" s="42"/>
      <c r="AJ25" s="45"/>
      <c r="AK25" s="148"/>
      <c r="AL25" s="41"/>
      <c r="AM25" s="42"/>
      <c r="AN25" s="23"/>
      <c r="AO25" s="42"/>
      <c r="AP25" s="42"/>
      <c r="AQ25" s="45"/>
      <c r="AR25" s="148"/>
      <c r="AS25" s="41"/>
      <c r="AT25" s="42"/>
      <c r="AU25" s="23"/>
      <c r="AV25" s="42"/>
      <c r="AW25" s="42"/>
      <c r="AX25" s="45"/>
      <c r="AY25" s="148"/>
      <c r="AZ25" s="190"/>
      <c r="BA25" s="193"/>
      <c r="BB25" s="195"/>
      <c r="BC25" s="200"/>
      <c r="BD25" s="201"/>
      <c r="BE25" s="202"/>
      <c r="BF25" s="203"/>
      <c r="BG25" s="204"/>
      <c r="BH25" s="185"/>
      <c r="BI25" s="187"/>
      <c r="BJ25" s="187"/>
      <c r="BK25" s="108"/>
      <c r="BL25" s="72"/>
      <c r="BM25" s="73"/>
      <c r="BN25" s="72"/>
      <c r="BO25" s="72"/>
      <c r="BP25" s="73"/>
      <c r="BQ25" s="83"/>
    </row>
    <row r="26" spans="1:69" ht="15">
      <c r="A26" s="192"/>
      <c r="B26" s="143"/>
      <c r="C26" s="151"/>
      <c r="D26" s="36"/>
      <c r="E26" s="25"/>
      <c r="F26" s="46"/>
      <c r="G26" s="25"/>
      <c r="H26" s="25"/>
      <c r="I26" s="27"/>
      <c r="J26" s="148"/>
      <c r="K26" s="24"/>
      <c r="L26" s="25"/>
      <c r="M26" s="28"/>
      <c r="N26" s="25"/>
      <c r="O26" s="25"/>
      <c r="P26" s="27"/>
      <c r="Q26" s="148"/>
      <c r="R26" s="24"/>
      <c r="S26" s="25"/>
      <c r="T26" s="28"/>
      <c r="U26" s="25"/>
      <c r="V26" s="25"/>
      <c r="W26" s="27"/>
      <c r="X26" s="164"/>
      <c r="Y26" s="191"/>
      <c r="Z26" s="194"/>
      <c r="AA26" s="196"/>
      <c r="AB26" s="170"/>
      <c r="AC26" s="205"/>
      <c r="AD26" s="199"/>
      <c r="AE26" s="36"/>
      <c r="AF26" s="25"/>
      <c r="AG26" s="46"/>
      <c r="AH26" s="25"/>
      <c r="AI26" s="25"/>
      <c r="AJ26" s="27"/>
      <c r="AK26" s="148"/>
      <c r="AL26" s="24"/>
      <c r="AM26" s="25"/>
      <c r="AN26" s="28"/>
      <c r="AO26" s="25"/>
      <c r="AP26" s="25"/>
      <c r="AQ26" s="27"/>
      <c r="AR26" s="148"/>
      <c r="AS26" s="24"/>
      <c r="AT26" s="25"/>
      <c r="AU26" s="28"/>
      <c r="AV26" s="25"/>
      <c r="AW26" s="25"/>
      <c r="AX26" s="27"/>
      <c r="AY26" s="148"/>
      <c r="AZ26" s="191"/>
      <c r="BA26" s="194"/>
      <c r="BB26" s="196"/>
      <c r="BC26" s="200"/>
      <c r="BD26" s="201"/>
      <c r="BE26" s="202"/>
      <c r="BF26" s="202"/>
      <c r="BG26" s="204"/>
      <c r="BH26" s="185"/>
      <c r="BI26" s="187"/>
      <c r="BJ26" s="187"/>
      <c r="BK26" s="108"/>
      <c r="BL26" s="72"/>
      <c r="BM26" s="74"/>
      <c r="BN26" s="72"/>
      <c r="BO26" s="72"/>
      <c r="BP26" s="74"/>
      <c r="BQ26" s="83"/>
    </row>
    <row r="27" spans="1:69" ht="15" customHeight="1">
      <c r="A27" s="188"/>
      <c r="B27" s="144"/>
      <c r="C27" s="151"/>
      <c r="D27" s="41"/>
      <c r="E27" s="42"/>
      <c r="F27" s="43"/>
      <c r="G27" s="42"/>
      <c r="H27" s="42"/>
      <c r="I27" s="35"/>
      <c r="J27" s="148"/>
      <c r="K27" s="31"/>
      <c r="L27" s="32"/>
      <c r="M27" s="23"/>
      <c r="N27" s="42"/>
      <c r="O27" s="42"/>
      <c r="P27" s="35"/>
      <c r="Q27" s="148"/>
      <c r="R27" s="31"/>
      <c r="S27" s="32"/>
      <c r="T27" s="23"/>
      <c r="U27" s="42"/>
      <c r="V27" s="42"/>
      <c r="W27" s="35"/>
      <c r="X27" s="164"/>
      <c r="Y27" s="190"/>
      <c r="Z27" s="193"/>
      <c r="AA27" s="195"/>
      <c r="AB27" s="197"/>
      <c r="AC27" s="198"/>
      <c r="AD27" s="199"/>
      <c r="AE27" s="41"/>
      <c r="AF27" s="42"/>
      <c r="AG27" s="33"/>
      <c r="AH27" s="32"/>
      <c r="AI27" s="32"/>
      <c r="AJ27" s="35"/>
      <c r="AK27" s="148"/>
      <c r="AL27" s="31"/>
      <c r="AM27" s="32"/>
      <c r="AN27" s="23"/>
      <c r="AO27" s="42"/>
      <c r="AP27" s="42"/>
      <c r="AQ27" s="35"/>
      <c r="AR27" s="148"/>
      <c r="AS27" s="31"/>
      <c r="AT27" s="32"/>
      <c r="AU27" s="23"/>
      <c r="AV27" s="42"/>
      <c r="AW27" s="42"/>
      <c r="AX27" s="35"/>
      <c r="AY27" s="148"/>
      <c r="AZ27" s="190"/>
      <c r="BA27" s="193"/>
      <c r="BB27" s="195"/>
      <c r="BC27" s="200"/>
      <c r="BD27" s="201"/>
      <c r="BE27" s="202"/>
      <c r="BF27" s="203"/>
      <c r="BG27" s="204"/>
      <c r="BH27" s="185"/>
      <c r="BI27" s="187"/>
      <c r="BJ27" s="187"/>
      <c r="BK27" s="109"/>
      <c r="BL27" s="73"/>
      <c r="BM27" s="73"/>
      <c r="BN27" s="73"/>
      <c r="BO27" s="73"/>
      <c r="BP27" s="73"/>
      <c r="BQ27" s="84"/>
    </row>
    <row r="28" spans="1:69" ht="15">
      <c r="A28" s="188"/>
      <c r="B28" s="145"/>
      <c r="C28" s="151"/>
      <c r="D28" s="24"/>
      <c r="E28" s="25"/>
      <c r="F28" s="46"/>
      <c r="G28" s="25"/>
      <c r="H28" s="25"/>
      <c r="I28" s="39"/>
      <c r="J28" s="148"/>
      <c r="K28" s="36"/>
      <c r="L28" s="37"/>
      <c r="M28" s="28"/>
      <c r="N28" s="25"/>
      <c r="O28" s="25"/>
      <c r="P28" s="39"/>
      <c r="Q28" s="148"/>
      <c r="R28" s="36"/>
      <c r="S28" s="37"/>
      <c r="T28" s="28"/>
      <c r="U28" s="25"/>
      <c r="V28" s="25"/>
      <c r="W28" s="39"/>
      <c r="X28" s="164"/>
      <c r="Y28" s="191"/>
      <c r="Z28" s="194"/>
      <c r="AA28" s="196"/>
      <c r="AB28" s="170"/>
      <c r="AC28" s="198"/>
      <c r="AD28" s="206"/>
      <c r="AE28" s="24"/>
      <c r="AF28" s="25"/>
      <c r="AG28" s="40"/>
      <c r="AH28" s="37"/>
      <c r="AI28" s="37"/>
      <c r="AJ28" s="39"/>
      <c r="AK28" s="148"/>
      <c r="AL28" s="36"/>
      <c r="AM28" s="37"/>
      <c r="AN28" s="28"/>
      <c r="AO28" s="25"/>
      <c r="AP28" s="25"/>
      <c r="AQ28" s="39"/>
      <c r="AR28" s="148"/>
      <c r="AS28" s="36"/>
      <c r="AT28" s="37"/>
      <c r="AU28" s="28"/>
      <c r="AV28" s="25"/>
      <c r="AW28" s="25"/>
      <c r="AX28" s="39"/>
      <c r="AY28" s="148"/>
      <c r="AZ28" s="191"/>
      <c r="BA28" s="194"/>
      <c r="BB28" s="196"/>
      <c r="BC28" s="200"/>
      <c r="BD28" s="201"/>
      <c r="BE28" s="202"/>
      <c r="BF28" s="202"/>
      <c r="BG28" s="204"/>
      <c r="BH28" s="185"/>
      <c r="BI28" s="187"/>
      <c r="BJ28" s="187"/>
      <c r="BK28" s="110"/>
      <c r="BL28" s="74"/>
      <c r="BM28" s="74"/>
      <c r="BN28" s="74"/>
      <c r="BO28" s="74"/>
      <c r="BP28" s="74"/>
      <c r="BQ28" s="85"/>
    </row>
    <row r="29" spans="1:69" ht="15" customHeight="1" thickBot="1">
      <c r="A29" s="192"/>
      <c r="B29" s="142"/>
      <c r="C29" s="151"/>
      <c r="D29" s="36"/>
      <c r="E29" s="42"/>
      <c r="F29" s="33"/>
      <c r="G29" s="32"/>
      <c r="H29" s="32"/>
      <c r="I29" s="45"/>
      <c r="J29" s="148"/>
      <c r="K29" s="41"/>
      <c r="L29" s="42"/>
      <c r="M29" s="48"/>
      <c r="N29" s="32"/>
      <c r="O29" s="32"/>
      <c r="P29" s="45"/>
      <c r="Q29" s="148"/>
      <c r="R29" s="41"/>
      <c r="S29" s="42"/>
      <c r="T29" s="48"/>
      <c r="U29" s="32"/>
      <c r="V29" s="32"/>
      <c r="W29" s="45"/>
      <c r="X29" s="164"/>
      <c r="Y29" s="190"/>
      <c r="Z29" s="193"/>
      <c r="AA29" s="195"/>
      <c r="AB29" s="197"/>
      <c r="AC29" s="205"/>
      <c r="AD29" s="208"/>
      <c r="AE29" s="36"/>
      <c r="AF29" s="42"/>
      <c r="AG29" s="43"/>
      <c r="AH29" s="42"/>
      <c r="AI29" s="42"/>
      <c r="AJ29" s="45"/>
      <c r="AK29" s="148"/>
      <c r="AL29" s="41"/>
      <c r="AM29" s="42"/>
      <c r="AN29" s="48"/>
      <c r="AO29" s="32"/>
      <c r="AP29" s="32"/>
      <c r="AQ29" s="45"/>
      <c r="AR29" s="148"/>
      <c r="AS29" s="41"/>
      <c r="AT29" s="42"/>
      <c r="AU29" s="48"/>
      <c r="AV29" s="32"/>
      <c r="AW29" s="32"/>
      <c r="AX29" s="45"/>
      <c r="AY29" s="148"/>
      <c r="AZ29" s="190"/>
      <c r="BA29" s="193"/>
      <c r="BB29" s="195"/>
      <c r="BC29" s="200"/>
      <c r="BD29" s="201"/>
      <c r="BE29" s="202"/>
      <c r="BF29" s="203"/>
      <c r="BG29" s="204"/>
      <c r="BH29" s="185"/>
      <c r="BI29" s="187"/>
      <c r="BJ29" s="187"/>
      <c r="BK29" s="108"/>
      <c r="BL29" s="72"/>
      <c r="BM29" s="73"/>
      <c r="BN29" s="72"/>
      <c r="BO29" s="72"/>
      <c r="BP29" s="73"/>
      <c r="BQ29" s="83"/>
    </row>
    <row r="30" spans="1:69" ht="15">
      <c r="A30" s="192"/>
      <c r="B30" s="143"/>
      <c r="C30" s="151"/>
      <c r="D30" s="31"/>
      <c r="E30" s="25"/>
      <c r="F30" s="40"/>
      <c r="G30" s="37"/>
      <c r="H30" s="37"/>
      <c r="I30" s="39"/>
      <c r="J30" s="148"/>
      <c r="K30" s="24"/>
      <c r="L30" s="25"/>
      <c r="M30" s="28"/>
      <c r="N30" s="37"/>
      <c r="O30" s="37"/>
      <c r="P30" s="39"/>
      <c r="Q30" s="148"/>
      <c r="R30" s="24"/>
      <c r="S30" s="25"/>
      <c r="T30" s="28"/>
      <c r="U30" s="37"/>
      <c r="V30" s="37"/>
      <c r="W30" s="39"/>
      <c r="X30" s="164"/>
      <c r="Y30" s="191"/>
      <c r="Z30" s="194"/>
      <c r="AA30" s="196"/>
      <c r="AB30" s="170"/>
      <c r="AC30" s="205"/>
      <c r="AD30" s="174"/>
      <c r="AE30" s="31"/>
      <c r="AF30" s="25"/>
      <c r="AG30" s="46"/>
      <c r="AH30" s="25"/>
      <c r="AI30" s="25"/>
      <c r="AJ30" s="39"/>
      <c r="AK30" s="148"/>
      <c r="AL30" s="24"/>
      <c r="AM30" s="25"/>
      <c r="AN30" s="28"/>
      <c r="AO30" s="37"/>
      <c r="AP30" s="37"/>
      <c r="AQ30" s="39"/>
      <c r="AR30" s="148"/>
      <c r="AS30" s="24"/>
      <c r="AT30" s="25"/>
      <c r="AU30" s="28"/>
      <c r="AV30" s="37"/>
      <c r="AW30" s="37"/>
      <c r="AX30" s="39"/>
      <c r="AY30" s="148"/>
      <c r="AZ30" s="191"/>
      <c r="BA30" s="194"/>
      <c r="BB30" s="196"/>
      <c r="BC30" s="200"/>
      <c r="BD30" s="201"/>
      <c r="BE30" s="202"/>
      <c r="BF30" s="202"/>
      <c r="BG30" s="204"/>
      <c r="BH30" s="185"/>
      <c r="BI30" s="187"/>
      <c r="BJ30" s="187"/>
      <c r="BK30" s="108"/>
      <c r="BL30" s="72"/>
      <c r="BM30" s="74"/>
      <c r="BN30" s="72"/>
      <c r="BO30" s="72"/>
      <c r="BP30" s="74"/>
      <c r="BQ30" s="83"/>
    </row>
    <row r="31" spans="1:69" ht="15" customHeight="1">
      <c r="A31" s="188"/>
      <c r="B31" s="144"/>
      <c r="C31" s="151"/>
      <c r="D31" s="41"/>
      <c r="E31" s="42"/>
      <c r="F31" s="43"/>
      <c r="G31" s="42"/>
      <c r="H31" s="42"/>
      <c r="I31" s="45"/>
      <c r="J31" s="148"/>
      <c r="K31" s="31"/>
      <c r="L31" s="32"/>
      <c r="M31" s="23"/>
      <c r="N31" s="42"/>
      <c r="O31" s="42"/>
      <c r="P31" s="45"/>
      <c r="Q31" s="148"/>
      <c r="R31" s="31"/>
      <c r="S31" s="32"/>
      <c r="T31" s="23"/>
      <c r="U31" s="42"/>
      <c r="V31" s="42"/>
      <c r="W31" s="45"/>
      <c r="X31" s="164"/>
      <c r="Y31" s="190"/>
      <c r="Z31" s="193"/>
      <c r="AA31" s="195"/>
      <c r="AB31" s="197"/>
      <c r="AC31" s="198"/>
      <c r="AD31" s="199"/>
      <c r="AE31" s="41"/>
      <c r="AF31" s="42"/>
      <c r="AG31" s="33"/>
      <c r="AH31" s="32"/>
      <c r="AI31" s="32"/>
      <c r="AJ31" s="45"/>
      <c r="AK31" s="148"/>
      <c r="AL31" s="31"/>
      <c r="AM31" s="32"/>
      <c r="AN31" s="23"/>
      <c r="AO31" s="42"/>
      <c r="AP31" s="42"/>
      <c r="AQ31" s="45"/>
      <c r="AR31" s="148"/>
      <c r="AS31" s="31"/>
      <c r="AT31" s="32"/>
      <c r="AU31" s="23"/>
      <c r="AV31" s="42"/>
      <c r="AW31" s="42"/>
      <c r="AX31" s="45"/>
      <c r="AY31" s="148"/>
      <c r="AZ31" s="190"/>
      <c r="BA31" s="193"/>
      <c r="BB31" s="195"/>
      <c r="BC31" s="200"/>
      <c r="BD31" s="201"/>
      <c r="BE31" s="202"/>
      <c r="BF31" s="203"/>
      <c r="BG31" s="204"/>
      <c r="BH31" s="185"/>
      <c r="BI31" s="187"/>
      <c r="BJ31" s="187"/>
      <c r="BK31" s="109"/>
      <c r="BL31" s="73"/>
      <c r="BM31" s="73"/>
      <c r="BN31" s="73"/>
      <c r="BO31" s="73"/>
      <c r="BP31" s="73"/>
      <c r="BQ31" s="84"/>
    </row>
    <row r="32" spans="1:69" ht="15">
      <c r="A32" s="188"/>
      <c r="B32" s="143"/>
      <c r="C32" s="151"/>
      <c r="D32" s="24"/>
      <c r="E32" s="25"/>
      <c r="F32" s="46"/>
      <c r="G32" s="25"/>
      <c r="H32" s="25"/>
      <c r="I32" s="27"/>
      <c r="J32" s="148"/>
      <c r="K32" s="36"/>
      <c r="L32" s="37"/>
      <c r="M32" s="28"/>
      <c r="N32" s="25"/>
      <c r="O32" s="25"/>
      <c r="P32" s="27"/>
      <c r="Q32" s="148"/>
      <c r="R32" s="36"/>
      <c r="S32" s="37"/>
      <c r="T32" s="28"/>
      <c r="U32" s="25"/>
      <c r="V32" s="25"/>
      <c r="W32" s="27"/>
      <c r="X32" s="164"/>
      <c r="Y32" s="191"/>
      <c r="Z32" s="194"/>
      <c r="AA32" s="196"/>
      <c r="AB32" s="170"/>
      <c r="AC32" s="198"/>
      <c r="AD32" s="199"/>
      <c r="AE32" s="24"/>
      <c r="AF32" s="25"/>
      <c r="AG32" s="40"/>
      <c r="AH32" s="37"/>
      <c r="AI32" s="37"/>
      <c r="AJ32" s="27"/>
      <c r="AK32" s="148"/>
      <c r="AL32" s="36"/>
      <c r="AM32" s="37"/>
      <c r="AN32" s="28"/>
      <c r="AO32" s="25"/>
      <c r="AP32" s="25"/>
      <c r="AQ32" s="27"/>
      <c r="AR32" s="148"/>
      <c r="AS32" s="36"/>
      <c r="AT32" s="37"/>
      <c r="AU32" s="28"/>
      <c r="AV32" s="25"/>
      <c r="AW32" s="25"/>
      <c r="AX32" s="27"/>
      <c r="AY32" s="148"/>
      <c r="AZ32" s="191"/>
      <c r="BA32" s="194"/>
      <c r="BB32" s="196"/>
      <c r="BC32" s="200"/>
      <c r="BD32" s="201"/>
      <c r="BE32" s="202"/>
      <c r="BF32" s="202"/>
      <c r="BG32" s="204"/>
      <c r="BH32" s="185"/>
      <c r="BI32" s="187"/>
      <c r="BJ32" s="187"/>
      <c r="BK32" s="110"/>
      <c r="BL32" s="74"/>
      <c r="BM32" s="74"/>
      <c r="BN32" s="74"/>
      <c r="BO32" s="74"/>
      <c r="BP32" s="74"/>
      <c r="BQ32" s="85"/>
    </row>
    <row r="33" spans="1:69" ht="15" customHeight="1">
      <c r="A33" s="192"/>
      <c r="B33" s="144"/>
      <c r="C33" s="151"/>
      <c r="D33" s="103"/>
      <c r="E33" s="42"/>
      <c r="F33" s="43"/>
      <c r="G33" s="42"/>
      <c r="H33" s="42"/>
      <c r="I33" s="45"/>
      <c r="J33" s="148"/>
      <c r="K33" s="41"/>
      <c r="L33" s="42"/>
      <c r="M33" s="23"/>
      <c r="N33" s="32"/>
      <c r="O33" s="32"/>
      <c r="P33" s="45"/>
      <c r="Q33" s="148"/>
      <c r="R33" s="41"/>
      <c r="S33" s="42"/>
      <c r="T33" s="23"/>
      <c r="U33" s="32"/>
      <c r="V33" s="32"/>
      <c r="W33" s="45"/>
      <c r="X33" s="164"/>
      <c r="Y33" s="211"/>
      <c r="Z33" s="214"/>
      <c r="AA33" s="212"/>
      <c r="AB33" s="197"/>
      <c r="AC33" s="205"/>
      <c r="AD33" s="199"/>
      <c r="AE33" s="36"/>
      <c r="AF33" s="42"/>
      <c r="AG33" s="43"/>
      <c r="AH33" s="42"/>
      <c r="AI33" s="42"/>
      <c r="AJ33" s="45"/>
      <c r="AK33" s="148"/>
      <c r="AL33" s="41"/>
      <c r="AM33" s="42"/>
      <c r="AN33" s="23"/>
      <c r="AO33" s="32"/>
      <c r="AP33" s="32"/>
      <c r="AQ33" s="45"/>
      <c r="AR33" s="148"/>
      <c r="AS33" s="41"/>
      <c r="AT33" s="42"/>
      <c r="AU33" s="23"/>
      <c r="AV33" s="32"/>
      <c r="AW33" s="32"/>
      <c r="AX33" s="45"/>
      <c r="AY33" s="148"/>
      <c r="AZ33" s="211"/>
      <c r="BA33" s="214"/>
      <c r="BB33" s="212"/>
      <c r="BC33" s="200"/>
      <c r="BD33" s="201"/>
      <c r="BE33" s="202"/>
      <c r="BF33" s="203"/>
      <c r="BG33" s="204"/>
      <c r="BH33" s="185"/>
      <c r="BI33" s="187"/>
      <c r="BJ33" s="187"/>
      <c r="BK33" s="108"/>
      <c r="BL33" s="72"/>
      <c r="BM33" s="73"/>
      <c r="BN33" s="72"/>
      <c r="BO33" s="72"/>
      <c r="BP33" s="73"/>
      <c r="BQ33" s="83"/>
    </row>
    <row r="34" spans="1:69" ht="15">
      <c r="A34" s="192"/>
      <c r="B34" s="145"/>
      <c r="C34" s="151"/>
      <c r="D34" s="104"/>
      <c r="E34" s="105"/>
      <c r="F34" s="106"/>
      <c r="G34" s="105"/>
      <c r="H34" s="105"/>
      <c r="I34" s="98"/>
      <c r="J34" s="210"/>
      <c r="K34" s="24"/>
      <c r="L34" s="25"/>
      <c r="M34" s="28"/>
      <c r="N34" s="37"/>
      <c r="O34" s="37"/>
      <c r="P34" s="98"/>
      <c r="Q34" s="148"/>
      <c r="R34" s="24"/>
      <c r="S34" s="25"/>
      <c r="T34" s="28"/>
      <c r="U34" s="37"/>
      <c r="V34" s="37"/>
      <c r="W34" s="98"/>
      <c r="X34" s="164"/>
      <c r="Y34" s="191"/>
      <c r="Z34" s="194"/>
      <c r="AA34" s="196"/>
      <c r="AB34" s="170"/>
      <c r="AC34" s="205"/>
      <c r="AD34" s="206"/>
      <c r="AE34" s="31"/>
      <c r="AF34" s="25"/>
      <c r="AG34" s="46"/>
      <c r="AH34" s="25"/>
      <c r="AI34" s="25"/>
      <c r="AJ34" s="98"/>
      <c r="AK34" s="148"/>
      <c r="AL34" s="24"/>
      <c r="AM34" s="25"/>
      <c r="AN34" s="28"/>
      <c r="AO34" s="37"/>
      <c r="AP34" s="37"/>
      <c r="AQ34" s="98"/>
      <c r="AR34" s="148"/>
      <c r="AS34" s="24"/>
      <c r="AT34" s="25"/>
      <c r="AU34" s="28"/>
      <c r="AV34" s="37"/>
      <c r="AW34" s="37"/>
      <c r="AX34" s="98"/>
      <c r="AY34" s="148"/>
      <c r="AZ34" s="191"/>
      <c r="BA34" s="194"/>
      <c r="BB34" s="196"/>
      <c r="BC34" s="200"/>
      <c r="BD34" s="201"/>
      <c r="BE34" s="202"/>
      <c r="BF34" s="202"/>
      <c r="BG34" s="204"/>
      <c r="BH34" s="185"/>
      <c r="BI34" s="187"/>
      <c r="BJ34" s="187"/>
      <c r="BK34" s="108"/>
      <c r="BL34" s="72"/>
      <c r="BM34" s="74"/>
      <c r="BN34" s="72"/>
      <c r="BO34" s="72"/>
      <c r="BP34" s="74"/>
      <c r="BQ34" s="83"/>
    </row>
    <row r="35" spans="1:69" ht="15" customHeight="1" thickBot="1">
      <c r="A35" s="215"/>
      <c r="B35" s="142"/>
      <c r="C35" s="217"/>
      <c r="D35" s="102"/>
      <c r="E35" s="32"/>
      <c r="F35" s="33"/>
      <c r="G35" s="32"/>
      <c r="H35" s="32"/>
      <c r="I35" s="35"/>
      <c r="J35" s="219"/>
      <c r="K35" s="99"/>
      <c r="L35" s="32"/>
      <c r="M35" s="23"/>
      <c r="N35" s="42"/>
      <c r="O35" s="42"/>
      <c r="P35" s="45"/>
      <c r="Q35" s="221"/>
      <c r="R35" s="99"/>
      <c r="S35" s="32"/>
      <c r="T35" s="23"/>
      <c r="U35" s="42"/>
      <c r="V35" s="42"/>
      <c r="W35" s="45"/>
      <c r="X35" s="241"/>
      <c r="Y35" s="211"/>
      <c r="Z35" s="214"/>
      <c r="AA35" s="212"/>
      <c r="AB35" s="197"/>
      <c r="AC35" s="233"/>
      <c r="AD35" s="208"/>
      <c r="AE35" s="41"/>
      <c r="AF35" s="42"/>
      <c r="AG35" s="33"/>
      <c r="AH35" s="32"/>
      <c r="AI35" s="32"/>
      <c r="AJ35" s="35"/>
      <c r="AK35" s="148"/>
      <c r="AL35" s="31"/>
      <c r="AM35" s="32"/>
      <c r="AN35" s="23"/>
      <c r="AO35" s="42"/>
      <c r="AP35" s="42"/>
      <c r="AQ35" s="45"/>
      <c r="AR35" s="148"/>
      <c r="AS35" s="99"/>
      <c r="AT35" s="32"/>
      <c r="AU35" s="23"/>
      <c r="AV35" s="42"/>
      <c r="AW35" s="42"/>
      <c r="AX35" s="45"/>
      <c r="AY35" s="221"/>
      <c r="AZ35" s="211"/>
      <c r="BA35" s="214"/>
      <c r="BB35" s="212"/>
      <c r="BC35" s="200"/>
      <c r="BD35" s="223"/>
      <c r="BE35" s="236"/>
      <c r="BF35" s="229"/>
      <c r="BG35" s="204"/>
      <c r="BH35" s="185"/>
      <c r="BI35" s="187"/>
      <c r="BJ35" s="187"/>
      <c r="BK35" s="109"/>
      <c r="BL35" s="73"/>
      <c r="BM35" s="30"/>
      <c r="BN35" s="73"/>
      <c r="BO35" s="73"/>
      <c r="BP35" s="30"/>
      <c r="BQ35" s="84"/>
    </row>
    <row r="36" spans="1:69" ht="15.75" thickBot="1">
      <c r="A36" s="216"/>
      <c r="B36" s="146"/>
      <c r="C36" s="218"/>
      <c r="D36" s="101"/>
      <c r="E36" s="87"/>
      <c r="F36" s="88"/>
      <c r="G36" s="87"/>
      <c r="H36" s="87"/>
      <c r="I36" s="89"/>
      <c r="J36" s="220"/>
      <c r="K36" s="100"/>
      <c r="L36" s="87"/>
      <c r="M36" s="90"/>
      <c r="N36" s="87"/>
      <c r="O36" s="87"/>
      <c r="P36" s="89"/>
      <c r="Q36" s="213"/>
      <c r="R36" s="100"/>
      <c r="S36" s="87"/>
      <c r="T36" s="90"/>
      <c r="U36" s="87"/>
      <c r="V36" s="87"/>
      <c r="W36" s="89"/>
      <c r="X36" s="242"/>
      <c r="Y36" s="226"/>
      <c r="Z36" s="227"/>
      <c r="AA36" s="228"/>
      <c r="AB36" s="232"/>
      <c r="AC36" s="234"/>
      <c r="AD36" s="235"/>
      <c r="AE36" s="86"/>
      <c r="AF36" s="87"/>
      <c r="AG36" s="88"/>
      <c r="AH36" s="87"/>
      <c r="AI36" s="87"/>
      <c r="AJ36" s="89"/>
      <c r="AK36" s="213"/>
      <c r="AL36" s="86"/>
      <c r="AM36" s="87"/>
      <c r="AN36" s="90"/>
      <c r="AO36" s="87"/>
      <c r="AP36" s="87"/>
      <c r="AQ36" s="89"/>
      <c r="AR36" s="213"/>
      <c r="AS36" s="100"/>
      <c r="AT36" s="87"/>
      <c r="AU36" s="90"/>
      <c r="AV36" s="87"/>
      <c r="AW36" s="87"/>
      <c r="AX36" s="89"/>
      <c r="AY36" s="213"/>
      <c r="AZ36" s="226"/>
      <c r="BA36" s="227"/>
      <c r="BB36" s="228"/>
      <c r="BC36" s="200"/>
      <c r="BD36" s="224"/>
      <c r="BE36" s="230"/>
      <c r="BF36" s="230"/>
      <c r="BG36" s="204"/>
      <c r="BH36" s="231"/>
      <c r="BI36" s="222"/>
      <c r="BJ36" s="222"/>
      <c r="BK36" s="111"/>
      <c r="BL36" s="91"/>
      <c r="BM36" s="112"/>
      <c r="BN36" s="91"/>
      <c r="BO36" s="91"/>
      <c r="BP36" s="112"/>
      <c r="BQ36" s="92"/>
    </row>
    <row r="37" ht="15.75" thickBot="1"/>
    <row r="38" spans="5:55" ht="15.75" thickBot="1">
      <c r="E38" s="225" t="s">
        <v>39</v>
      </c>
      <c r="F38" s="225"/>
      <c r="G38" s="225"/>
      <c r="H38" s="225"/>
      <c r="I38" s="225"/>
      <c r="J38" s="225"/>
      <c r="K38" s="225"/>
      <c r="L38" s="225"/>
      <c r="M38" s="225"/>
      <c r="N38" s="225"/>
      <c r="O38" s="225"/>
      <c r="P38" s="225"/>
      <c r="Q38" s="225"/>
      <c r="R38" s="225"/>
      <c r="S38" s="225"/>
      <c r="T38" s="225"/>
      <c r="U38" s="225"/>
      <c r="V38" s="225"/>
      <c r="W38" s="238"/>
      <c r="X38" s="238"/>
      <c r="Y38" s="225"/>
      <c r="Z38" s="225"/>
      <c r="AF38" s="239" t="s">
        <v>40</v>
      </c>
      <c r="AG38" s="239"/>
      <c r="AH38" s="239"/>
      <c r="AI38" s="239"/>
      <c r="AJ38" s="239"/>
      <c r="AK38" s="239"/>
      <c r="AL38" s="239"/>
      <c r="AM38" s="239"/>
      <c r="AN38" s="239"/>
      <c r="AO38" s="239"/>
      <c r="AP38" s="239"/>
      <c r="AQ38" s="239"/>
      <c r="AR38" s="239"/>
      <c r="AS38" s="239"/>
      <c r="AT38" s="239"/>
      <c r="AU38" s="239"/>
      <c r="AV38" s="239"/>
      <c r="AW38" s="239"/>
      <c r="AX38" s="240"/>
      <c r="AY38" s="240"/>
      <c r="AZ38" s="239"/>
      <c r="BA38" s="239"/>
      <c r="BB38" s="225" t="s">
        <v>25</v>
      </c>
      <c r="BC38" s="225"/>
    </row>
    <row r="39" spans="5:55" ht="15.75" thickBot="1">
      <c r="E39" s="49" t="s">
        <v>41</v>
      </c>
      <c r="F39" s="50"/>
      <c r="G39" s="56">
        <f>G7+G9+G11+G13+G15+G17+G19+G21+G23+G25+G27+G29+G31+G33+G35+G5</f>
        <v>0</v>
      </c>
      <c r="H39" s="93">
        <f>H7+H9+H11+H13+H15+H17+H19+H21+H23+H25+H27+H29+H31+H33+H35+H5</f>
        <v>0</v>
      </c>
      <c r="I39" s="237"/>
      <c r="J39" s="237"/>
      <c r="K39" s="237"/>
      <c r="L39" s="237"/>
      <c r="M39" s="237"/>
      <c r="N39" s="56">
        <f>N7+N9+N11+N13+N15+N17+N19+N21+N23+N25+N27+N29+N31+N33+N35+N5</f>
        <v>0</v>
      </c>
      <c r="O39" s="93">
        <f>O7+O9+O11+O13+O15+O17+O19+O21+O23+O25+O27+O29+O31+O33+O35+O5</f>
        <v>0</v>
      </c>
      <c r="P39" s="237"/>
      <c r="Q39" s="237"/>
      <c r="R39" s="237"/>
      <c r="S39" s="237"/>
      <c r="T39" s="237"/>
      <c r="U39" s="56">
        <f>U7+U9+U11+U13+U15+U17+U19+U21+U23+U25+U27+U29+U31+U33+U35+U5</f>
        <v>0</v>
      </c>
      <c r="V39" s="113">
        <f>V7+V9+V11+V13+V15+V17+V19+V21+V23+V25+V27+V29+V31+V33+V35+V5</f>
        <v>0</v>
      </c>
      <c r="W39" s="117"/>
      <c r="X39" s="118"/>
      <c r="Y39" s="114" t="s">
        <v>42</v>
      </c>
      <c r="Z39" s="52" t="s">
        <v>43</v>
      </c>
      <c r="AF39" s="49" t="s">
        <v>41</v>
      </c>
      <c r="AG39" s="50"/>
      <c r="AH39" s="56">
        <f>AH7+AH9+AH11+AH13+AH15+AH17+AH19+AH21+AH23+AH25+AH27+AH29+AH31+AH33+AH35+AH5</f>
        <v>0</v>
      </c>
      <c r="AI39" s="93">
        <f>AI7+AI9+AI11+AI13+AI15+AI17+AI19+AI21+AI23+AI25+AI27+AI29+AI31+AI33+AI35+AI5</f>
        <v>0</v>
      </c>
      <c r="AJ39" s="237"/>
      <c r="AK39" s="237"/>
      <c r="AL39" s="237"/>
      <c r="AM39" s="237"/>
      <c r="AN39" s="237"/>
      <c r="AO39" s="56">
        <f>AO7+AO9+AO11+AO13+AO15+AO17+AO19+AO21+AO23+AO25+AO27+AO29+AO31+AO33+AO35+AO5</f>
        <v>0</v>
      </c>
      <c r="AP39" s="93">
        <f>AP7+AP9+AP11+AP13+AP15+AP17+AP19+AP21+AP23+AP25+AP27+AP29+AP31+AP33+AP35+AP5</f>
        <v>0</v>
      </c>
      <c r="AQ39" s="237"/>
      <c r="AR39" s="237"/>
      <c r="AS39" s="237"/>
      <c r="AT39" s="237"/>
      <c r="AU39" s="237"/>
      <c r="AV39" s="56">
        <f>AV7+AV9+AV11+AV13+AV15+AV17+AV19+AV21+AV23+AV25+AV27+AV29+AV31+AV33+AV35+AV5</f>
        <v>0</v>
      </c>
      <c r="AW39" s="113">
        <f>AW7+AW9+AW11+AW13+AW15+AW17+AW19+AW21+AW23+AW25+AW27+AW29+AW31+AW33+AW35+AW5</f>
        <v>0</v>
      </c>
      <c r="AX39" s="117"/>
      <c r="AY39" s="118"/>
      <c r="AZ39" s="123" t="s">
        <v>42</v>
      </c>
      <c r="BA39" s="51" t="s">
        <v>43</v>
      </c>
      <c r="BB39" s="53" t="s">
        <v>42</v>
      </c>
      <c r="BC39" s="54" t="s">
        <v>43</v>
      </c>
    </row>
    <row r="40" spans="5:55" ht="15.75" thickBot="1">
      <c r="E40" s="55" t="s">
        <v>71</v>
      </c>
      <c r="F40" s="56"/>
      <c r="G40" s="50">
        <f>G6+G8+G10+G12+G14+G16+G18+G20+G22+G24+G26+G28+G30+G32+G34+G36</f>
        <v>0</v>
      </c>
      <c r="H40" s="50">
        <f>H6+H8+H10+H12+H14+H16+H18+H20+H22+H24+H26+H28+H30+H32+H34+H36</f>
        <v>0</v>
      </c>
      <c r="I40" s="237"/>
      <c r="J40" s="237"/>
      <c r="K40" s="237"/>
      <c r="L40" s="237"/>
      <c r="M40" s="237"/>
      <c r="N40" s="50">
        <f>N6+N8+N10+N12+N14+N16+N18+N20+N22+N24+N26+N28+N30+N32+N34+N36</f>
        <v>0</v>
      </c>
      <c r="O40" s="50">
        <f>O6+O8+O10+O12+O14+O16+O18+O20+O22+O24+O26+O28+O30+O32+O34+O36</f>
        <v>0</v>
      </c>
      <c r="P40" s="237"/>
      <c r="Q40" s="237"/>
      <c r="R40" s="237"/>
      <c r="S40" s="237"/>
      <c r="T40" s="237"/>
      <c r="U40" s="50">
        <f>U6+U8+U10+U12+U14+U16+U18+U20+U22+U24+U26+U28+U30+U32+U34+U36</f>
        <v>0</v>
      </c>
      <c r="V40" s="51">
        <f>V6+V8+V10+V12+V14+V16+V18+V20+V22+V24+V26+V28+V30+V32+V34+V36</f>
        <v>0</v>
      </c>
      <c r="W40" s="119"/>
      <c r="X40" s="120"/>
      <c r="Y40" s="115"/>
      <c r="Z40" s="59"/>
      <c r="AF40" s="55" t="s">
        <v>71</v>
      </c>
      <c r="AG40" s="56"/>
      <c r="AH40" s="50">
        <f>AH6+AH8+AH10+AH12+AH14+AH16+AH18+AH20+AH22+AH24+AH26+AH28+AH30+AH32+AH34+AH36</f>
        <v>0</v>
      </c>
      <c r="AI40" s="50">
        <f>AI6+AI8+AI10+AI12+AI14+AI16+AI18+AI20+AI22+AI24+AI26+AI28+AI30+AI32+AI34+AI36</f>
        <v>0</v>
      </c>
      <c r="AJ40" s="237"/>
      <c r="AK40" s="237"/>
      <c r="AL40" s="237"/>
      <c r="AM40" s="237"/>
      <c r="AN40" s="237"/>
      <c r="AO40" s="50">
        <f>AO6+AO8+AO10+AO12+AO14+AO16+AO18+AO20+AO22+AO24+AO26+AO28+AO30+AO32+AO34+AO36</f>
        <v>0</v>
      </c>
      <c r="AP40" s="50">
        <f>AP6+AP8+AP10+AP12+AP14+AP16+AP18+AP20+AP22+AP24+AP26+AP28+AP30+AP32+AP34+AP36</f>
        <v>0</v>
      </c>
      <c r="AQ40" s="237"/>
      <c r="AR40" s="237"/>
      <c r="AS40" s="237"/>
      <c r="AT40" s="237"/>
      <c r="AU40" s="237"/>
      <c r="AV40" s="50">
        <f>AV6+AV8+AV10+AV12+AV14+AV16+AV18+AV20+AV22+AV24+AV26+AV28+AV30+AV32+AV34+AV36</f>
        <v>0</v>
      </c>
      <c r="AW40" s="51">
        <f>AW6+AW8+AW10+AW12+AW14+AW16+AW18+AW20+AW22+AW24+AW26+AW28+AW30+AW32+AW34+AW36</f>
        <v>0</v>
      </c>
      <c r="AX40" s="119"/>
      <c r="AY40" s="120"/>
      <c r="AZ40" s="115"/>
      <c r="BA40" s="57"/>
      <c r="BB40" s="58"/>
      <c r="BC40" s="59"/>
    </row>
    <row r="41" spans="5:55" ht="15.75" thickBot="1">
      <c r="E41" s="60" t="s">
        <v>25</v>
      </c>
      <c r="F41" s="61"/>
      <c r="G41" s="61">
        <f>G40+G39</f>
        <v>0</v>
      </c>
      <c r="H41" s="61">
        <f>H40+H39</f>
        <v>0</v>
      </c>
      <c r="I41" s="237"/>
      <c r="J41" s="237"/>
      <c r="K41" s="237"/>
      <c r="L41" s="237"/>
      <c r="M41" s="237"/>
      <c r="N41" s="61">
        <f>N40+N39</f>
        <v>0</v>
      </c>
      <c r="O41" s="61">
        <f>O40+O39</f>
        <v>0</v>
      </c>
      <c r="P41" s="237"/>
      <c r="Q41" s="237"/>
      <c r="R41" s="237"/>
      <c r="S41" s="237"/>
      <c r="T41" s="237"/>
      <c r="U41" s="61">
        <f>U40+U39</f>
        <v>0</v>
      </c>
      <c r="V41" s="62">
        <f>V40+V39</f>
        <v>0</v>
      </c>
      <c r="W41" s="121"/>
      <c r="X41" s="122"/>
      <c r="Y41" s="116">
        <f>G41+N41+U41</f>
        <v>0</v>
      </c>
      <c r="Z41" s="64">
        <f>H41+O41+V41</f>
        <v>0</v>
      </c>
      <c r="AF41" s="60" t="s">
        <v>25</v>
      </c>
      <c r="AG41" s="61"/>
      <c r="AH41" s="61">
        <f>AH40+AH39</f>
        <v>0</v>
      </c>
      <c r="AI41" s="61">
        <f>AI40+AI39</f>
        <v>0</v>
      </c>
      <c r="AJ41" s="237"/>
      <c r="AK41" s="237"/>
      <c r="AL41" s="237"/>
      <c r="AM41" s="237"/>
      <c r="AN41" s="237"/>
      <c r="AO41" s="61">
        <f>AO40+AO39</f>
        <v>0</v>
      </c>
      <c r="AP41" s="61">
        <f>AP40+AP39</f>
        <v>0</v>
      </c>
      <c r="AQ41" s="237"/>
      <c r="AR41" s="237"/>
      <c r="AS41" s="237"/>
      <c r="AT41" s="237"/>
      <c r="AU41" s="237"/>
      <c r="AV41" s="61">
        <f>AV40+AV39</f>
        <v>0</v>
      </c>
      <c r="AW41" s="62">
        <f>AW40+AW39</f>
        <v>0</v>
      </c>
      <c r="AX41" s="121"/>
      <c r="AY41" s="122"/>
      <c r="AZ41" s="116">
        <f>AH41+AO41+AV41</f>
        <v>0</v>
      </c>
      <c r="BA41" s="62">
        <f>AI41+AP41+AW41</f>
        <v>0</v>
      </c>
      <c r="BB41" s="63">
        <f>Y41+AZ41</f>
        <v>0</v>
      </c>
      <c r="BC41" s="64">
        <f>Z41+BA41</f>
        <v>0</v>
      </c>
    </row>
    <row r="43" ht="15">
      <c r="D43" s="1" t="s">
        <v>44</v>
      </c>
    </row>
    <row r="47" ht="19.5">
      <c r="AE47" s="65" t="s">
        <v>45</v>
      </c>
    </row>
  </sheetData>
  <sheetProtection selectLockedCells="1" selectUnlockedCells="1"/>
  <mergeCells count="434">
    <mergeCell ref="P39:T41"/>
    <mergeCell ref="AQ39:AU41"/>
    <mergeCell ref="AY25:AY26"/>
    <mergeCell ref="AY27:AY28"/>
    <mergeCell ref="AY29:AY30"/>
    <mergeCell ref="AY31:AY32"/>
    <mergeCell ref="AY33:AY34"/>
    <mergeCell ref="AY35:AY36"/>
    <mergeCell ref="X29:X30"/>
    <mergeCell ref="X31:X32"/>
    <mergeCell ref="AY13:AY14"/>
    <mergeCell ref="AY15:AY16"/>
    <mergeCell ref="AY17:AY18"/>
    <mergeCell ref="AY19:AY20"/>
    <mergeCell ref="AY21:AY22"/>
    <mergeCell ref="AY23:AY24"/>
    <mergeCell ref="X33:X34"/>
    <mergeCell ref="X35:X36"/>
    <mergeCell ref="R3:X3"/>
    <mergeCell ref="AS3:AY3"/>
    <mergeCell ref="AY5:AY6"/>
    <mergeCell ref="AY7:AY8"/>
    <mergeCell ref="AY9:AY10"/>
    <mergeCell ref="AY11:AY12"/>
    <mergeCell ref="X7:X8"/>
    <mergeCell ref="X9:X10"/>
    <mergeCell ref="X11:X12"/>
    <mergeCell ref="X13:X14"/>
    <mergeCell ref="X15:X16"/>
    <mergeCell ref="X17:X18"/>
    <mergeCell ref="I39:M41"/>
    <mergeCell ref="AJ39:AN41"/>
    <mergeCell ref="E38:Z38"/>
    <mergeCell ref="AF38:BA38"/>
    <mergeCell ref="AR33:AR34"/>
    <mergeCell ref="AZ33:AZ34"/>
    <mergeCell ref="BF35:BF36"/>
    <mergeCell ref="BG35:BG36"/>
    <mergeCell ref="BH35:BH36"/>
    <mergeCell ref="BI35:BI36"/>
    <mergeCell ref="AA35:AA36"/>
    <mergeCell ref="AB35:AB36"/>
    <mergeCell ref="AC35:AC36"/>
    <mergeCell ref="AD35:AD36"/>
    <mergeCell ref="BE35:BE36"/>
    <mergeCell ref="BB38:BC38"/>
    <mergeCell ref="AZ35:AZ36"/>
    <mergeCell ref="BA35:BA36"/>
    <mergeCell ref="BB35:BB36"/>
    <mergeCell ref="BC35:BC36"/>
    <mergeCell ref="Y35:Y36"/>
    <mergeCell ref="Z35:Z36"/>
    <mergeCell ref="AK35:AK36"/>
    <mergeCell ref="A35:A36"/>
    <mergeCell ref="B25:B26"/>
    <mergeCell ref="C35:C36"/>
    <mergeCell ref="J35:J36"/>
    <mergeCell ref="Q35:Q36"/>
    <mergeCell ref="BJ35:BJ36"/>
    <mergeCell ref="BD35:BD36"/>
    <mergeCell ref="BD33:BD34"/>
    <mergeCell ref="BH33:BH34"/>
    <mergeCell ref="BI33:BI34"/>
    <mergeCell ref="BA33:BA34"/>
    <mergeCell ref="BE33:BE34"/>
    <mergeCell ref="BJ33:BJ34"/>
    <mergeCell ref="AD33:AD34"/>
    <mergeCell ref="AK33:AK34"/>
    <mergeCell ref="BF33:BF34"/>
    <mergeCell ref="BG33:BG34"/>
    <mergeCell ref="BB33:BB34"/>
    <mergeCell ref="BC33:BC34"/>
    <mergeCell ref="A31:A32"/>
    <mergeCell ref="B27:B28"/>
    <mergeCell ref="C31:C32"/>
    <mergeCell ref="J31:J32"/>
    <mergeCell ref="AR35:AR36"/>
    <mergeCell ref="Y31:Y32"/>
    <mergeCell ref="Z31:Z32"/>
    <mergeCell ref="A29:A30"/>
    <mergeCell ref="AA27:AA28"/>
    <mergeCell ref="Z33:Z34"/>
    <mergeCell ref="AA33:AA34"/>
    <mergeCell ref="AB33:AB34"/>
    <mergeCell ref="AC33:AC34"/>
    <mergeCell ref="BF31:BF32"/>
    <mergeCell ref="BA31:BA32"/>
    <mergeCell ref="BB31:BB32"/>
    <mergeCell ref="BC31:BC32"/>
    <mergeCell ref="BD31:BD32"/>
    <mergeCell ref="BE31:BE32"/>
    <mergeCell ref="AA31:AA32"/>
    <mergeCell ref="BG31:BG32"/>
    <mergeCell ref="BH31:BH32"/>
    <mergeCell ref="BI31:BI32"/>
    <mergeCell ref="BJ31:BJ32"/>
    <mergeCell ref="A33:A34"/>
    <mergeCell ref="C33:C34"/>
    <mergeCell ref="J33:J34"/>
    <mergeCell ref="Q33:Q34"/>
    <mergeCell ref="Y33:Y34"/>
    <mergeCell ref="AZ31:AZ32"/>
    <mergeCell ref="AB31:AB32"/>
    <mergeCell ref="AC31:AC32"/>
    <mergeCell ref="AD31:AD32"/>
    <mergeCell ref="AK31:AK32"/>
    <mergeCell ref="AR31:AR32"/>
    <mergeCell ref="BE29:BE30"/>
    <mergeCell ref="BF29:BF30"/>
    <mergeCell ref="BG29:BG30"/>
    <mergeCell ref="BH29:BH30"/>
    <mergeCell ref="Z29:Z30"/>
    <mergeCell ref="AA29:AA30"/>
    <mergeCell ref="AB29:AB30"/>
    <mergeCell ref="AC29:AC30"/>
    <mergeCell ref="AD29:AD30"/>
    <mergeCell ref="AK29:AK30"/>
    <mergeCell ref="Z17:Z18"/>
    <mergeCell ref="B15:B16"/>
    <mergeCell ref="BI29:BI30"/>
    <mergeCell ref="BJ29:BJ30"/>
    <mergeCell ref="AR29:AR30"/>
    <mergeCell ref="AZ29:AZ30"/>
    <mergeCell ref="BA29:BA30"/>
    <mergeCell ref="BB29:BB30"/>
    <mergeCell ref="BC29:BC30"/>
    <mergeCell ref="BD29:BD30"/>
    <mergeCell ref="J29:J30"/>
    <mergeCell ref="Q29:Q30"/>
    <mergeCell ref="Y29:Y30"/>
    <mergeCell ref="Z27:Z28"/>
    <mergeCell ref="Y21:Y22"/>
    <mergeCell ref="Z21:Z22"/>
    <mergeCell ref="X21:X22"/>
    <mergeCell ref="X23:X24"/>
    <mergeCell ref="X25:X26"/>
    <mergeCell ref="X27:X28"/>
    <mergeCell ref="BE27:BE28"/>
    <mergeCell ref="BF27:BF28"/>
    <mergeCell ref="BG27:BG28"/>
    <mergeCell ref="BH27:BH28"/>
    <mergeCell ref="BI27:BI28"/>
    <mergeCell ref="BJ27:BJ28"/>
    <mergeCell ref="AR27:AR28"/>
    <mergeCell ref="AZ27:AZ28"/>
    <mergeCell ref="BA27:BA28"/>
    <mergeCell ref="BB27:BB28"/>
    <mergeCell ref="BC27:BC28"/>
    <mergeCell ref="BD27:BD28"/>
    <mergeCell ref="AB27:AB28"/>
    <mergeCell ref="AC27:AC28"/>
    <mergeCell ref="AD27:AD28"/>
    <mergeCell ref="AK27:AK28"/>
    <mergeCell ref="BF25:BF26"/>
    <mergeCell ref="BG25:BG26"/>
    <mergeCell ref="BB25:BB26"/>
    <mergeCell ref="BC25:BC26"/>
    <mergeCell ref="BD25:BD26"/>
    <mergeCell ref="BE25:BE26"/>
    <mergeCell ref="BH25:BH26"/>
    <mergeCell ref="BI25:BI26"/>
    <mergeCell ref="BJ25:BJ26"/>
    <mergeCell ref="A27:A28"/>
    <mergeCell ref="C27:C28"/>
    <mergeCell ref="J27:J28"/>
    <mergeCell ref="Q27:Q28"/>
    <mergeCell ref="Y27:Y28"/>
    <mergeCell ref="AZ25:AZ26"/>
    <mergeCell ref="BA25:BA26"/>
    <mergeCell ref="AA25:AA26"/>
    <mergeCell ref="AB25:AB26"/>
    <mergeCell ref="AC25:AC26"/>
    <mergeCell ref="AD25:AD26"/>
    <mergeCell ref="AK25:AK26"/>
    <mergeCell ref="AR25:AR26"/>
    <mergeCell ref="BH23:BH24"/>
    <mergeCell ref="BI23:BI24"/>
    <mergeCell ref="BJ23:BJ24"/>
    <mergeCell ref="A25:A26"/>
    <mergeCell ref="B9:B10"/>
    <mergeCell ref="C25:C26"/>
    <mergeCell ref="J25:J26"/>
    <mergeCell ref="Q25:Q26"/>
    <mergeCell ref="Y25:Y26"/>
    <mergeCell ref="Z25:Z26"/>
    <mergeCell ref="BB23:BB24"/>
    <mergeCell ref="BC23:BC24"/>
    <mergeCell ref="BD23:BD24"/>
    <mergeCell ref="BE23:BE24"/>
    <mergeCell ref="BF23:BF24"/>
    <mergeCell ref="BG23:BG24"/>
    <mergeCell ref="AC23:AC24"/>
    <mergeCell ref="AD23:AD24"/>
    <mergeCell ref="AK23:AK24"/>
    <mergeCell ref="AR23:AR24"/>
    <mergeCell ref="AZ23:AZ24"/>
    <mergeCell ref="BA23:BA24"/>
    <mergeCell ref="BJ21:BJ22"/>
    <mergeCell ref="A23:A24"/>
    <mergeCell ref="B21:B22"/>
    <mergeCell ref="C23:C24"/>
    <mergeCell ref="J23:J24"/>
    <mergeCell ref="Q23:Q24"/>
    <mergeCell ref="Y23:Y24"/>
    <mergeCell ref="Z23:Z24"/>
    <mergeCell ref="AA23:AA24"/>
    <mergeCell ref="AB23:AB24"/>
    <mergeCell ref="BD21:BD22"/>
    <mergeCell ref="BE21:BE22"/>
    <mergeCell ref="BF21:BF22"/>
    <mergeCell ref="BG21:BG22"/>
    <mergeCell ref="BH21:BH22"/>
    <mergeCell ref="BI21:BI22"/>
    <mergeCell ref="AK21:AK22"/>
    <mergeCell ref="AR21:AR22"/>
    <mergeCell ref="AZ21:AZ22"/>
    <mergeCell ref="BA21:BA22"/>
    <mergeCell ref="BB21:BB22"/>
    <mergeCell ref="BC21:BC22"/>
    <mergeCell ref="AA21:AA22"/>
    <mergeCell ref="AB21:AB22"/>
    <mergeCell ref="AC21:AC22"/>
    <mergeCell ref="AD21:AD22"/>
    <mergeCell ref="BF19:BF20"/>
    <mergeCell ref="BG19:BG20"/>
    <mergeCell ref="BB19:BB20"/>
    <mergeCell ref="BC19:BC20"/>
    <mergeCell ref="BD19:BD20"/>
    <mergeCell ref="BE19:BE20"/>
    <mergeCell ref="BH19:BH20"/>
    <mergeCell ref="BI19:BI20"/>
    <mergeCell ref="BJ19:BJ20"/>
    <mergeCell ref="A21:A22"/>
    <mergeCell ref="B19:B20"/>
    <mergeCell ref="C21:C22"/>
    <mergeCell ref="J21:J22"/>
    <mergeCell ref="Q21:Q22"/>
    <mergeCell ref="AZ19:AZ20"/>
    <mergeCell ref="BA19:BA20"/>
    <mergeCell ref="AA19:AA20"/>
    <mergeCell ref="AB19:AB20"/>
    <mergeCell ref="AC19:AC20"/>
    <mergeCell ref="AD19:AD20"/>
    <mergeCell ref="AK19:AK20"/>
    <mergeCell ref="AR19:AR20"/>
    <mergeCell ref="A19:A20"/>
    <mergeCell ref="C19:C20"/>
    <mergeCell ref="J19:J20"/>
    <mergeCell ref="Q19:Q20"/>
    <mergeCell ref="Y19:Y20"/>
    <mergeCell ref="Z19:Z20"/>
    <mergeCell ref="X19:X20"/>
    <mergeCell ref="BE17:BE18"/>
    <mergeCell ref="BF17:BF18"/>
    <mergeCell ref="BG17:BG18"/>
    <mergeCell ref="BH17:BH18"/>
    <mergeCell ref="BI17:BI18"/>
    <mergeCell ref="BJ17:BJ18"/>
    <mergeCell ref="AR17:AR18"/>
    <mergeCell ref="AZ17:AZ18"/>
    <mergeCell ref="BA17:BA18"/>
    <mergeCell ref="BB17:BB18"/>
    <mergeCell ref="BC17:BC18"/>
    <mergeCell ref="BD17:BD18"/>
    <mergeCell ref="AA17:AA18"/>
    <mergeCell ref="AB17:AB18"/>
    <mergeCell ref="AC17:AC18"/>
    <mergeCell ref="AD17:AD18"/>
    <mergeCell ref="AK17:AK18"/>
    <mergeCell ref="A17:A18"/>
    <mergeCell ref="C17:C18"/>
    <mergeCell ref="J17:J18"/>
    <mergeCell ref="Q17:Q18"/>
    <mergeCell ref="Y17:Y18"/>
    <mergeCell ref="BE15:BE16"/>
    <mergeCell ref="BF15:BF16"/>
    <mergeCell ref="BG15:BG16"/>
    <mergeCell ref="BH15:BH16"/>
    <mergeCell ref="BI15:BI16"/>
    <mergeCell ref="BJ15:BJ16"/>
    <mergeCell ref="AR15:AR16"/>
    <mergeCell ref="AZ15:AZ16"/>
    <mergeCell ref="BA15:BA16"/>
    <mergeCell ref="BB15:BB16"/>
    <mergeCell ref="BC15:BC16"/>
    <mergeCell ref="BD15:BD16"/>
    <mergeCell ref="Z15:Z16"/>
    <mergeCell ref="AA15:AA16"/>
    <mergeCell ref="AB15:AB16"/>
    <mergeCell ref="AC15:AC16"/>
    <mergeCell ref="AD15:AD16"/>
    <mergeCell ref="AK15:AK16"/>
    <mergeCell ref="BF13:BF14"/>
    <mergeCell ref="BG13:BG14"/>
    <mergeCell ref="BH13:BH14"/>
    <mergeCell ref="BI13:BI14"/>
    <mergeCell ref="BJ13:BJ14"/>
    <mergeCell ref="A15:A16"/>
    <mergeCell ref="C15:C16"/>
    <mergeCell ref="J15:J16"/>
    <mergeCell ref="Q15:Q16"/>
    <mergeCell ref="Y15:Y16"/>
    <mergeCell ref="AZ13:AZ14"/>
    <mergeCell ref="BA13:BA14"/>
    <mergeCell ref="BB13:BB14"/>
    <mergeCell ref="BC13:BC14"/>
    <mergeCell ref="BD13:BD14"/>
    <mergeCell ref="BE13:BE14"/>
    <mergeCell ref="AA13:AA14"/>
    <mergeCell ref="AB13:AB14"/>
    <mergeCell ref="AC13:AC14"/>
    <mergeCell ref="AD13:AD14"/>
    <mergeCell ref="AK13:AK14"/>
    <mergeCell ref="AR13:AR14"/>
    <mergeCell ref="BH11:BH12"/>
    <mergeCell ref="BI11:BI12"/>
    <mergeCell ref="BJ11:BJ12"/>
    <mergeCell ref="A13:A14"/>
    <mergeCell ref="B17:B18"/>
    <mergeCell ref="C13:C14"/>
    <mergeCell ref="J13:J14"/>
    <mergeCell ref="Q13:Q14"/>
    <mergeCell ref="Y13:Y14"/>
    <mergeCell ref="Z13:Z14"/>
    <mergeCell ref="BB11:BB12"/>
    <mergeCell ref="BC11:BC12"/>
    <mergeCell ref="BD11:BD12"/>
    <mergeCell ref="BE11:BE12"/>
    <mergeCell ref="BF11:BF12"/>
    <mergeCell ref="BG11:BG12"/>
    <mergeCell ref="AC11:AC12"/>
    <mergeCell ref="AD11:AD12"/>
    <mergeCell ref="AK11:AK12"/>
    <mergeCell ref="AR11:AR12"/>
    <mergeCell ref="AZ11:AZ12"/>
    <mergeCell ref="BA11:BA12"/>
    <mergeCell ref="BJ9:BJ10"/>
    <mergeCell ref="A11:A12"/>
    <mergeCell ref="B23:B24"/>
    <mergeCell ref="C11:C12"/>
    <mergeCell ref="J11:J12"/>
    <mergeCell ref="Q11:Q12"/>
    <mergeCell ref="Y11:Y12"/>
    <mergeCell ref="Z11:Z12"/>
    <mergeCell ref="AA11:AA12"/>
    <mergeCell ref="AB11:AB12"/>
    <mergeCell ref="BD9:BD10"/>
    <mergeCell ref="BE9:BE10"/>
    <mergeCell ref="BF9:BF10"/>
    <mergeCell ref="BG9:BG10"/>
    <mergeCell ref="BH9:BH10"/>
    <mergeCell ref="BI9:BI10"/>
    <mergeCell ref="AK9:AK10"/>
    <mergeCell ref="AR9:AR10"/>
    <mergeCell ref="AZ9:AZ10"/>
    <mergeCell ref="BA9:BA10"/>
    <mergeCell ref="BB9:BB10"/>
    <mergeCell ref="BC9:BC10"/>
    <mergeCell ref="Y9:Y10"/>
    <mergeCell ref="Z9:Z10"/>
    <mergeCell ref="AA9:AA10"/>
    <mergeCell ref="AB9:AB10"/>
    <mergeCell ref="AC9:AC10"/>
    <mergeCell ref="AD9:AD10"/>
    <mergeCell ref="BE7:BE8"/>
    <mergeCell ref="BF7:BF8"/>
    <mergeCell ref="BG7:BG8"/>
    <mergeCell ref="BH7:BH8"/>
    <mergeCell ref="BI7:BI8"/>
    <mergeCell ref="BJ7:BJ8"/>
    <mergeCell ref="AR7:AR8"/>
    <mergeCell ref="AZ7:AZ8"/>
    <mergeCell ref="BA7:BA8"/>
    <mergeCell ref="BB7:BB8"/>
    <mergeCell ref="BC7:BC8"/>
    <mergeCell ref="BD7:BD8"/>
    <mergeCell ref="Z7:Z8"/>
    <mergeCell ref="AA7:AA8"/>
    <mergeCell ref="AB7:AB8"/>
    <mergeCell ref="AC7:AC8"/>
    <mergeCell ref="AD7:AD8"/>
    <mergeCell ref="AK7:AK8"/>
    <mergeCell ref="A7:A8"/>
    <mergeCell ref="B11:B12"/>
    <mergeCell ref="C7:C8"/>
    <mergeCell ref="J7:J8"/>
    <mergeCell ref="Q7:Q8"/>
    <mergeCell ref="Y7:Y8"/>
    <mergeCell ref="A9:A10"/>
    <mergeCell ref="C9:C10"/>
    <mergeCell ref="J9:J10"/>
    <mergeCell ref="Q9:Q10"/>
    <mergeCell ref="BE5:BE6"/>
    <mergeCell ref="BF5:BF6"/>
    <mergeCell ref="BG5:BG6"/>
    <mergeCell ref="BH5:BH6"/>
    <mergeCell ref="BI5:BI6"/>
    <mergeCell ref="BJ5:BJ6"/>
    <mergeCell ref="AR5:AR6"/>
    <mergeCell ref="AZ5:AZ6"/>
    <mergeCell ref="BA5:BA6"/>
    <mergeCell ref="BB5:BB6"/>
    <mergeCell ref="BC5:BC6"/>
    <mergeCell ref="BD5:BD6"/>
    <mergeCell ref="Z5:Z6"/>
    <mergeCell ref="AA5:AA6"/>
    <mergeCell ref="AB5:AB6"/>
    <mergeCell ref="AC5:AC6"/>
    <mergeCell ref="AD5:AD6"/>
    <mergeCell ref="AK5:AK6"/>
    <mergeCell ref="A5:A6"/>
    <mergeCell ref="B5:B6"/>
    <mergeCell ref="C5:C6"/>
    <mergeCell ref="J5:J6"/>
    <mergeCell ref="Q5:Q6"/>
    <mergeCell ref="Y5:Y6"/>
    <mergeCell ref="X5:X6"/>
    <mergeCell ref="Y3:AB3"/>
    <mergeCell ref="AE3:AK3"/>
    <mergeCell ref="AL3:AR3"/>
    <mergeCell ref="AZ3:BC3"/>
    <mergeCell ref="BD3:BG3"/>
    <mergeCell ref="A4:B4"/>
    <mergeCell ref="AC4:AD4"/>
    <mergeCell ref="B29:B30"/>
    <mergeCell ref="B31:B32"/>
    <mergeCell ref="B33:B34"/>
    <mergeCell ref="B35:B36"/>
    <mergeCell ref="D3:J3"/>
    <mergeCell ref="K3:Q3"/>
    <mergeCell ref="Q31:Q32"/>
    <mergeCell ref="B13:B14"/>
    <mergeCell ref="B7:B8"/>
    <mergeCell ref="C29:C30"/>
  </mergeCells>
  <conditionalFormatting sqref="BG5:BG36">
    <cfRule type="cellIs" priority="2" dxfId="16" operator="lessThan" stopIfTrue="1">
      <formula>4</formula>
    </cfRule>
  </conditionalFormatting>
  <conditionalFormatting sqref="AB7:AB36">
    <cfRule type="cellIs" priority="3" dxfId="16" operator="lessThan" stopIfTrue="1">
      <formula>4</formula>
    </cfRule>
  </conditionalFormatting>
  <conditionalFormatting sqref="BC5:BC36">
    <cfRule type="cellIs" priority="4" dxfId="16" operator="lessThan" stopIfTrue="1">
      <formula>4</formula>
    </cfRule>
  </conditionalFormatting>
  <conditionalFormatting sqref="AB5:AB6">
    <cfRule type="cellIs" priority="1" dxfId="16" operator="lessThan" stopIfTrue="1">
      <formula>4</formula>
    </cfRule>
  </conditionalFormatting>
  <printOptions verticalCentered="1"/>
  <pageMargins left="0.31527777777777777" right="0" top="0" bottom="0" header="0.5118055555555555" footer="0"/>
  <pageSetup horizontalDpi="300" verticalDpi="300" orientation="landscape" paperSize="9" scale="88"/>
  <headerFooter alignWithMargins="0">
    <oddFooter>&amp;R&amp;P z &amp;N</oddFooter>
  </headerFooter>
  <colBreaks count="1" manualBreakCount="1">
    <brk id="2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Q42"/>
  <sheetViews>
    <sheetView zoomScale="70" zoomScaleNormal="70" zoomScalePageLayoutView="0" workbookViewId="0" topLeftCell="A1">
      <selection activeCell="AE2" sqref="AE2"/>
    </sheetView>
  </sheetViews>
  <sheetFormatPr defaultColWidth="9.140625" defaultRowHeight="15"/>
  <cols>
    <col min="1" max="1" width="3.421875" style="0" customWidth="1"/>
    <col min="2" max="2" width="25.7109375" style="0" customWidth="1"/>
    <col min="3" max="3" width="3.7109375" style="0" customWidth="1"/>
    <col min="4" max="4" width="16.00390625" style="0" customWidth="1"/>
    <col min="5" max="7" width="3.7109375" style="0" customWidth="1"/>
    <col min="8" max="8" width="6.28125" style="0" customWidth="1"/>
    <col min="9" max="10" width="3.7109375" style="0" customWidth="1"/>
    <col min="11" max="11" width="16.00390625" style="0" customWidth="1"/>
    <col min="12" max="14" width="3.7109375" style="0" customWidth="1"/>
    <col min="15" max="15" width="6.28125" style="0" customWidth="1"/>
    <col min="16" max="17" width="3.7109375" style="0" customWidth="1"/>
    <col min="18" max="18" width="16.00390625" style="0" customWidth="1"/>
    <col min="19" max="21" width="3.7109375" style="0" customWidth="1"/>
    <col min="22" max="22" width="6.28125" style="0" customWidth="1"/>
    <col min="23" max="24" width="3.7109375" style="0" customWidth="1"/>
    <col min="25" max="25" width="4.7109375" style="0" customWidth="1"/>
    <col min="26" max="26" width="7.28125" style="0" customWidth="1"/>
    <col min="27" max="28" width="4.7109375" style="0" customWidth="1"/>
    <col min="29" max="29" width="3.7109375" style="0" customWidth="1"/>
    <col min="30" max="30" width="25.7109375" style="0" customWidth="1"/>
    <col min="31" max="31" width="16.00390625" style="0" customWidth="1"/>
    <col min="32" max="34" width="3.7109375" style="0" customWidth="1"/>
    <col min="35" max="35" width="6.28125" style="0" customWidth="1"/>
    <col min="36" max="37" width="3.7109375" style="0" customWidth="1"/>
    <col min="38" max="38" width="16.00390625" style="0" customWidth="1"/>
    <col min="39" max="41" width="3.7109375" style="0" customWidth="1"/>
    <col min="42" max="42" width="6.28125" style="0" customWidth="1"/>
    <col min="43" max="44" width="3.7109375" style="0" customWidth="1"/>
    <col min="45" max="45" width="16.00390625" style="0" customWidth="1"/>
    <col min="46" max="48" width="3.7109375" style="0" customWidth="1"/>
    <col min="49" max="49" width="6.28125" style="0" customWidth="1"/>
    <col min="50" max="51" width="3.7109375" style="0" customWidth="1"/>
    <col min="52" max="52" width="4.7109375" style="0" customWidth="1"/>
    <col min="53" max="53" width="7.28125" style="0" customWidth="1"/>
    <col min="54" max="56" width="4.7109375" style="0" customWidth="1"/>
    <col min="57" max="57" width="7.28125" style="0" customWidth="1"/>
    <col min="58" max="59" width="4.7109375" style="0" customWidth="1"/>
    <col min="60" max="62" width="3.28125" style="0" hidden="1" customWidth="1"/>
    <col min="63" max="68" width="3.28125" style="0" customWidth="1"/>
    <col min="69" max="69" width="4.28125" style="0" customWidth="1"/>
  </cols>
  <sheetData>
    <row r="1" spans="1:69" ht="15" customHeight="1">
      <c r="A1" s="4"/>
      <c r="B1" s="5" t="s">
        <v>0</v>
      </c>
      <c r="C1" s="6"/>
      <c r="D1" s="4" t="s">
        <v>142</v>
      </c>
      <c r="E1" s="4"/>
      <c r="F1" s="4"/>
      <c r="G1" s="4"/>
      <c r="H1" s="7"/>
      <c r="I1" s="7"/>
      <c r="J1" s="4"/>
      <c r="K1" s="4"/>
      <c r="L1" s="4"/>
      <c r="M1" s="4"/>
      <c r="N1" s="4"/>
      <c r="O1" s="7"/>
      <c r="P1" s="8" t="s">
        <v>1</v>
      </c>
      <c r="Q1" s="4"/>
      <c r="R1" s="4"/>
      <c r="S1" s="4"/>
      <c r="T1" s="4"/>
      <c r="U1" s="4"/>
      <c r="V1" s="4"/>
      <c r="W1" s="4"/>
      <c r="X1" s="4"/>
      <c r="Y1" s="4"/>
      <c r="Z1" s="8"/>
      <c r="AA1" s="8"/>
      <c r="AB1" s="8"/>
      <c r="AC1" s="8"/>
      <c r="AD1" s="9" t="s">
        <v>0</v>
      </c>
      <c r="AE1" s="4" t="s">
        <v>142</v>
      </c>
      <c r="AF1" s="4"/>
      <c r="AG1" s="4"/>
      <c r="AH1" s="4"/>
      <c r="AI1" s="7"/>
      <c r="AJ1" s="7"/>
      <c r="AK1" s="4"/>
      <c r="AL1" s="4"/>
      <c r="AM1" s="4"/>
      <c r="AN1" s="4"/>
      <c r="AO1" s="4"/>
      <c r="AP1" s="7"/>
      <c r="AQ1" s="8" t="s">
        <v>1</v>
      </c>
      <c r="AR1" s="4"/>
      <c r="AS1" s="4"/>
      <c r="AT1" s="4"/>
      <c r="AU1" s="4"/>
      <c r="AV1" s="4"/>
      <c r="AW1" s="4"/>
      <c r="AX1" s="4"/>
      <c r="AY1" s="4"/>
      <c r="AZ1" s="4"/>
      <c r="BA1" s="8"/>
      <c r="BB1" s="8"/>
      <c r="BC1" s="8"/>
      <c r="BD1" s="8"/>
      <c r="BE1" s="8"/>
      <c r="BF1" s="8"/>
      <c r="BG1" s="8"/>
      <c r="BH1" s="4"/>
      <c r="BI1" s="4"/>
      <c r="BJ1" s="4"/>
      <c r="BK1" s="4"/>
      <c r="BL1" s="4"/>
      <c r="BM1" s="4"/>
      <c r="BN1" s="4"/>
      <c r="BO1" s="4"/>
      <c r="BP1" s="4"/>
      <c r="BQ1" s="4"/>
    </row>
    <row r="2" spans="1:69" ht="15" customHeight="1" thickBot="1">
      <c r="A2" s="10"/>
      <c r="B2" s="5" t="s">
        <v>2</v>
      </c>
      <c r="C2" s="11"/>
      <c r="D2" s="10"/>
      <c r="E2" s="10"/>
      <c r="F2" s="10"/>
      <c r="G2" s="10"/>
      <c r="H2" s="10"/>
      <c r="I2" s="10"/>
      <c r="J2" s="9" t="s">
        <v>3</v>
      </c>
      <c r="K2" s="6"/>
      <c r="L2" s="10"/>
      <c r="M2" s="10"/>
      <c r="N2" s="10"/>
      <c r="O2" s="10"/>
      <c r="P2" s="9" t="s">
        <v>4</v>
      </c>
      <c r="Q2" s="4"/>
      <c r="R2" s="4"/>
      <c r="S2" s="4"/>
      <c r="T2" s="4"/>
      <c r="U2" s="4"/>
      <c r="V2" s="4"/>
      <c r="W2" s="4"/>
      <c r="X2" s="4"/>
      <c r="Y2" s="10"/>
      <c r="Z2" s="5"/>
      <c r="AA2" s="5"/>
      <c r="AB2" s="5"/>
      <c r="AC2" s="5"/>
      <c r="AD2" s="9" t="s">
        <v>2</v>
      </c>
      <c r="AE2" s="10"/>
      <c r="AF2" s="10"/>
      <c r="AG2" s="10"/>
      <c r="AH2" s="10"/>
      <c r="AI2" s="10"/>
      <c r="AJ2" s="10"/>
      <c r="AK2" s="9" t="s">
        <v>3</v>
      </c>
      <c r="AL2" s="6"/>
      <c r="AM2" s="10"/>
      <c r="AN2" s="10"/>
      <c r="AO2" s="10"/>
      <c r="AP2" s="10"/>
      <c r="AQ2" s="9" t="s">
        <v>4</v>
      </c>
      <c r="AR2" s="4"/>
      <c r="AS2" s="4"/>
      <c r="AT2" s="4"/>
      <c r="AU2" s="4"/>
      <c r="AV2" s="4"/>
      <c r="AW2" s="4"/>
      <c r="AX2" s="4"/>
      <c r="AY2" s="4"/>
      <c r="AZ2" s="10"/>
      <c r="BA2" s="5"/>
      <c r="BB2" s="5"/>
      <c r="BC2" s="5"/>
      <c r="BD2" s="5"/>
      <c r="BE2" s="5"/>
      <c r="BF2" s="5"/>
      <c r="BG2" s="5"/>
      <c r="BH2" s="10"/>
      <c r="BI2" s="10"/>
      <c r="BJ2" s="10"/>
      <c r="BK2" s="10"/>
      <c r="BL2" s="10"/>
      <c r="BM2" s="10"/>
      <c r="BN2" s="10"/>
      <c r="BO2" s="10"/>
      <c r="BP2" s="10"/>
      <c r="BQ2" s="10"/>
    </row>
    <row r="3" spans="1:69" ht="15" customHeight="1" thickBot="1">
      <c r="A3" s="12"/>
      <c r="B3" s="13"/>
      <c r="C3" s="14"/>
      <c r="D3" s="147" t="s">
        <v>5</v>
      </c>
      <c r="E3" s="147"/>
      <c r="F3" s="147"/>
      <c r="G3" s="147"/>
      <c r="H3" s="147"/>
      <c r="I3" s="147"/>
      <c r="J3" s="147"/>
      <c r="K3" s="147" t="s">
        <v>6</v>
      </c>
      <c r="L3" s="147"/>
      <c r="M3" s="147"/>
      <c r="N3" s="147"/>
      <c r="O3" s="147"/>
      <c r="P3" s="147"/>
      <c r="Q3" s="147"/>
      <c r="R3" s="147" t="s">
        <v>8</v>
      </c>
      <c r="S3" s="147"/>
      <c r="T3" s="147"/>
      <c r="U3" s="147"/>
      <c r="V3" s="147"/>
      <c r="W3" s="147"/>
      <c r="X3" s="147"/>
      <c r="Y3" s="152" t="s">
        <v>7</v>
      </c>
      <c r="Z3" s="152"/>
      <c r="AA3" s="152"/>
      <c r="AB3" s="152"/>
      <c r="AC3" s="12"/>
      <c r="AD3" s="13"/>
      <c r="AE3" s="147" t="s">
        <v>67</v>
      </c>
      <c r="AF3" s="147"/>
      <c r="AG3" s="147"/>
      <c r="AH3" s="147"/>
      <c r="AI3" s="147"/>
      <c r="AJ3" s="147"/>
      <c r="AK3" s="147"/>
      <c r="AL3" s="147" t="s">
        <v>68</v>
      </c>
      <c r="AM3" s="147"/>
      <c r="AN3" s="147"/>
      <c r="AO3" s="147"/>
      <c r="AP3" s="147"/>
      <c r="AQ3" s="147"/>
      <c r="AR3" s="147"/>
      <c r="AS3" s="147" t="s">
        <v>66</v>
      </c>
      <c r="AT3" s="147"/>
      <c r="AU3" s="147"/>
      <c r="AV3" s="147"/>
      <c r="AW3" s="147"/>
      <c r="AX3" s="147"/>
      <c r="AY3" s="147"/>
      <c r="AZ3" s="152" t="s">
        <v>9</v>
      </c>
      <c r="BA3" s="152"/>
      <c r="BB3" s="152"/>
      <c r="BC3" s="152"/>
      <c r="BD3" s="153" t="s">
        <v>10</v>
      </c>
      <c r="BE3" s="153"/>
      <c r="BF3" s="153"/>
      <c r="BG3" s="153"/>
      <c r="BH3" s="2"/>
      <c r="BI3" s="2"/>
      <c r="BJ3" s="2"/>
      <c r="BK3" s="3"/>
      <c r="BL3" s="3"/>
      <c r="BM3" s="3"/>
      <c r="BN3" s="3"/>
      <c r="BP3" s="3"/>
      <c r="BQ3" s="3"/>
    </row>
    <row r="4" spans="1:69" ht="85.5" customHeight="1" thickBot="1">
      <c r="A4" s="154" t="s">
        <v>11</v>
      </c>
      <c r="B4" s="154"/>
      <c r="C4" s="15" t="s">
        <v>12</v>
      </c>
      <c r="D4" s="15" t="s">
        <v>13</v>
      </c>
      <c r="E4" s="16" t="s">
        <v>65</v>
      </c>
      <c r="F4" s="15" t="s">
        <v>14</v>
      </c>
      <c r="G4" s="15" t="s">
        <v>15</v>
      </c>
      <c r="H4" s="16" t="s">
        <v>16</v>
      </c>
      <c r="I4" s="15" t="s">
        <v>17</v>
      </c>
      <c r="J4" s="15" t="s">
        <v>18</v>
      </c>
      <c r="K4" s="15" t="s">
        <v>13</v>
      </c>
      <c r="L4" s="16" t="s">
        <v>65</v>
      </c>
      <c r="M4" s="19" t="s">
        <v>14</v>
      </c>
      <c r="N4" s="15" t="s">
        <v>15</v>
      </c>
      <c r="O4" s="16" t="s">
        <v>16</v>
      </c>
      <c r="P4" s="15" t="s">
        <v>17</v>
      </c>
      <c r="Q4" s="15" t="s">
        <v>19</v>
      </c>
      <c r="R4" s="15" t="s">
        <v>13</v>
      </c>
      <c r="S4" s="16" t="s">
        <v>65</v>
      </c>
      <c r="T4" s="19" t="s">
        <v>14</v>
      </c>
      <c r="U4" s="15" t="s">
        <v>15</v>
      </c>
      <c r="V4" s="16" t="s">
        <v>16</v>
      </c>
      <c r="W4" s="15" t="s">
        <v>17</v>
      </c>
      <c r="X4" s="15" t="s">
        <v>19</v>
      </c>
      <c r="Y4" s="17" t="s">
        <v>15</v>
      </c>
      <c r="Z4" s="18" t="s">
        <v>16</v>
      </c>
      <c r="AA4" s="17" t="s">
        <v>18</v>
      </c>
      <c r="AB4" s="17" t="s">
        <v>20</v>
      </c>
      <c r="AC4" s="154" t="s">
        <v>11</v>
      </c>
      <c r="AD4" s="154"/>
      <c r="AE4" s="15" t="s">
        <v>13</v>
      </c>
      <c r="AF4" s="16" t="s">
        <v>65</v>
      </c>
      <c r="AG4" s="15" t="s">
        <v>14</v>
      </c>
      <c r="AH4" s="15" t="s">
        <v>15</v>
      </c>
      <c r="AI4" s="16" t="s">
        <v>16</v>
      </c>
      <c r="AJ4" s="15" t="s">
        <v>17</v>
      </c>
      <c r="AK4" s="15" t="s">
        <v>19</v>
      </c>
      <c r="AL4" s="20" t="s">
        <v>13</v>
      </c>
      <c r="AM4" s="16" t="s">
        <v>65</v>
      </c>
      <c r="AN4" s="19" t="s">
        <v>14</v>
      </c>
      <c r="AO4" s="15" t="s">
        <v>15</v>
      </c>
      <c r="AP4" s="16" t="s">
        <v>16</v>
      </c>
      <c r="AQ4" s="15" t="s">
        <v>17</v>
      </c>
      <c r="AR4" s="15" t="s">
        <v>19</v>
      </c>
      <c r="AS4" s="15" t="s">
        <v>13</v>
      </c>
      <c r="AT4" s="16" t="s">
        <v>65</v>
      </c>
      <c r="AU4" s="19" t="s">
        <v>14</v>
      </c>
      <c r="AV4" s="15" t="s">
        <v>15</v>
      </c>
      <c r="AW4" s="16" t="s">
        <v>16</v>
      </c>
      <c r="AX4" s="15" t="s">
        <v>17</v>
      </c>
      <c r="AY4" s="15" t="s">
        <v>19</v>
      </c>
      <c r="AZ4" s="17" t="s">
        <v>15</v>
      </c>
      <c r="BA4" s="18" t="s">
        <v>16</v>
      </c>
      <c r="BB4" s="17" t="s">
        <v>18</v>
      </c>
      <c r="BC4" s="17" t="s">
        <v>20</v>
      </c>
      <c r="BD4" s="21" t="s">
        <v>15</v>
      </c>
      <c r="BE4" s="21" t="s">
        <v>21</v>
      </c>
      <c r="BF4" s="21" t="s">
        <v>19</v>
      </c>
      <c r="BG4" s="21" t="s">
        <v>22</v>
      </c>
      <c r="BH4" s="22" t="s">
        <v>23</v>
      </c>
      <c r="BI4" s="22" t="s">
        <v>24</v>
      </c>
      <c r="BJ4" s="22" t="s">
        <v>25</v>
      </c>
      <c r="BK4" s="22" t="s">
        <v>26</v>
      </c>
      <c r="BL4" s="22" t="s">
        <v>27</v>
      </c>
      <c r="BM4" s="22" t="s">
        <v>28</v>
      </c>
      <c r="BN4" s="22" t="s">
        <v>29</v>
      </c>
      <c r="BO4" s="22" t="s">
        <v>69</v>
      </c>
      <c r="BP4" s="22" t="s">
        <v>70</v>
      </c>
      <c r="BQ4" s="22" t="s">
        <v>30</v>
      </c>
    </row>
    <row r="5" spans="1:69" ht="15" customHeight="1" thickBot="1">
      <c r="A5" s="155">
        <v>1</v>
      </c>
      <c r="B5" s="157" t="str">
        <f>'Rozpisky III.liga '!D3</f>
        <v>MO ČRS Hostivař POPY TEAM</v>
      </c>
      <c r="C5" s="158"/>
      <c r="D5" s="75"/>
      <c r="E5" s="76"/>
      <c r="F5" s="77"/>
      <c r="G5" s="76"/>
      <c r="H5" s="78"/>
      <c r="I5" s="79"/>
      <c r="J5" s="160">
        <f>SUM(I5:I6)</f>
        <v>0</v>
      </c>
      <c r="K5" s="75">
        <f aca="true" t="shared" si="0" ref="K5:L22">D5</f>
        <v>0</v>
      </c>
      <c r="L5" s="76">
        <f t="shared" si="0"/>
        <v>0</v>
      </c>
      <c r="M5" s="80"/>
      <c r="N5" s="76"/>
      <c r="O5" s="78"/>
      <c r="P5" s="79"/>
      <c r="Q5" s="160">
        <f>SUM(P5:P6)</f>
        <v>0</v>
      </c>
      <c r="R5" s="75">
        <f aca="true" t="shared" si="1" ref="R5:S22">K5</f>
        <v>0</v>
      </c>
      <c r="S5" s="76">
        <f t="shared" si="1"/>
        <v>0</v>
      </c>
      <c r="T5" s="80"/>
      <c r="U5" s="76"/>
      <c r="V5" s="78"/>
      <c r="W5" s="79"/>
      <c r="X5" s="163">
        <f>SUM(W5:W6)</f>
        <v>0</v>
      </c>
      <c r="Y5" s="161">
        <f>G5+N5+G6+N6+U5+U6</f>
        <v>0</v>
      </c>
      <c r="Z5" s="165">
        <f>H5+O5+H6+O6+V5+V6</f>
        <v>0</v>
      </c>
      <c r="AA5" s="167">
        <f>J5+Q5+X5</f>
        <v>0</v>
      </c>
      <c r="AB5" s="169">
        <f>RANK(BH5,$BH$5:$BH$34,1)</f>
        <v>1</v>
      </c>
      <c r="AC5" s="171">
        <v>1</v>
      </c>
      <c r="AD5" s="173" t="str">
        <f>B5</f>
        <v>MO ČRS Hostivař POPY TEAM</v>
      </c>
      <c r="AE5" s="75"/>
      <c r="AF5" s="76"/>
      <c r="AG5" s="77"/>
      <c r="AH5" s="76"/>
      <c r="AI5" s="78"/>
      <c r="AJ5" s="79"/>
      <c r="AK5" s="160">
        <f>SUM(AJ5:AJ6)</f>
        <v>0</v>
      </c>
      <c r="AL5" s="75">
        <f aca="true" t="shared" si="2" ref="AL5:AM22">AE5</f>
        <v>0</v>
      </c>
      <c r="AM5" s="76">
        <f t="shared" si="2"/>
        <v>0</v>
      </c>
      <c r="AN5" s="80"/>
      <c r="AO5" s="76"/>
      <c r="AP5" s="78"/>
      <c r="AQ5" s="79"/>
      <c r="AR5" s="160">
        <f>SUM(AQ5:AQ6)</f>
        <v>0</v>
      </c>
      <c r="AS5" s="75">
        <f aca="true" t="shared" si="3" ref="AS5:AT22">AL5</f>
        <v>0</v>
      </c>
      <c r="AT5" s="76">
        <f t="shared" si="3"/>
        <v>0</v>
      </c>
      <c r="AU5" s="80"/>
      <c r="AV5" s="76"/>
      <c r="AW5" s="78"/>
      <c r="AX5" s="79"/>
      <c r="AY5" s="160">
        <f>SUM(AX5:AX6)</f>
        <v>0</v>
      </c>
      <c r="AZ5" s="161">
        <f>AH5+AO5+AH6+AO6+AV5+AV6</f>
        <v>0</v>
      </c>
      <c r="BA5" s="165">
        <f>AI5+AP5+AI6+AP6+AW5+AW6</f>
        <v>0</v>
      </c>
      <c r="BB5" s="167">
        <f>AK5+AR5+AY5</f>
        <v>0</v>
      </c>
      <c r="BC5" s="175">
        <f>RANK(BI5,$BI$5:$BI$34,1)</f>
        <v>1</v>
      </c>
      <c r="BD5" s="177">
        <f>Y5+AZ5</f>
        <v>0</v>
      </c>
      <c r="BE5" s="179">
        <f>Z5+BA5</f>
        <v>0</v>
      </c>
      <c r="BF5" s="181">
        <f>AA5+BB5</f>
        <v>0</v>
      </c>
      <c r="BG5" s="182">
        <f>RANK(BJ5,$BJ$5:$BJ$34,1)</f>
        <v>1</v>
      </c>
      <c r="BH5" s="184">
        <f>SUM(AA5)+(-Z5/1000000000)</f>
        <v>0</v>
      </c>
      <c r="BI5" s="186">
        <f>SUM(BB5)+(-BA5/1000000000)</f>
        <v>0</v>
      </c>
      <c r="BJ5" s="186">
        <f>SUM(BF5)+(-BE5/1000000000)</f>
        <v>0</v>
      </c>
      <c r="BK5" s="107">
        <f aca="true" t="shared" si="4" ref="BK5:BK22">35-2*I5</f>
        <v>35</v>
      </c>
      <c r="BL5" s="81">
        <f aca="true" t="shared" si="5" ref="BL5:BL22">35-2*P5</f>
        <v>35</v>
      </c>
      <c r="BM5" s="81">
        <f aca="true" t="shared" si="6" ref="BM5:BM22">35-2*W5</f>
        <v>35</v>
      </c>
      <c r="BN5" s="81">
        <f aca="true" t="shared" si="7" ref="BN5:BN22">35-2*AJ5</f>
        <v>35</v>
      </c>
      <c r="BO5" s="81">
        <f aca="true" t="shared" si="8" ref="BO5:BO22">35-2*AQ5</f>
        <v>35</v>
      </c>
      <c r="BP5" s="81">
        <f aca="true" t="shared" si="9" ref="BP5:BP22">35-2*AX5</f>
        <v>35</v>
      </c>
      <c r="BQ5" s="82">
        <f aca="true" t="shared" si="10" ref="BQ5:BQ22">SUM(BK5:BO5)</f>
        <v>175</v>
      </c>
    </row>
    <row r="6" spans="1:69" ht="15" customHeight="1">
      <c r="A6" s="156"/>
      <c r="B6" s="143"/>
      <c r="C6" s="159"/>
      <c r="D6" s="24"/>
      <c r="E6" s="25"/>
      <c r="F6" s="26"/>
      <c r="G6" s="25"/>
      <c r="H6" s="25"/>
      <c r="I6" s="27"/>
      <c r="J6" s="148"/>
      <c r="K6" s="24">
        <f t="shared" si="0"/>
        <v>0</v>
      </c>
      <c r="L6" s="25">
        <f t="shared" si="0"/>
        <v>0</v>
      </c>
      <c r="M6" s="28"/>
      <c r="N6" s="25"/>
      <c r="O6" s="25"/>
      <c r="P6" s="27"/>
      <c r="Q6" s="148"/>
      <c r="R6" s="24">
        <f t="shared" si="1"/>
        <v>0</v>
      </c>
      <c r="S6" s="25">
        <f t="shared" si="1"/>
        <v>0</v>
      </c>
      <c r="T6" s="28"/>
      <c r="U6" s="25"/>
      <c r="V6" s="25"/>
      <c r="W6" s="27"/>
      <c r="X6" s="164"/>
      <c r="Y6" s="162"/>
      <c r="Z6" s="166"/>
      <c r="AA6" s="168"/>
      <c r="AB6" s="170"/>
      <c r="AC6" s="172"/>
      <c r="AD6" s="174"/>
      <c r="AE6" s="24"/>
      <c r="AF6" s="25"/>
      <c r="AG6" s="29"/>
      <c r="AH6" s="25"/>
      <c r="AI6" s="25"/>
      <c r="AJ6" s="27"/>
      <c r="AK6" s="148"/>
      <c r="AL6" s="24">
        <f t="shared" si="2"/>
        <v>0</v>
      </c>
      <c r="AM6" s="25">
        <f t="shared" si="2"/>
        <v>0</v>
      </c>
      <c r="AN6" s="28"/>
      <c r="AO6" s="25"/>
      <c r="AP6" s="25"/>
      <c r="AQ6" s="27"/>
      <c r="AR6" s="148"/>
      <c r="AS6" s="24">
        <f t="shared" si="3"/>
        <v>0</v>
      </c>
      <c r="AT6" s="25">
        <f t="shared" si="3"/>
        <v>0</v>
      </c>
      <c r="AU6" s="28"/>
      <c r="AV6" s="25"/>
      <c r="AW6" s="25"/>
      <c r="AX6" s="27"/>
      <c r="AY6" s="148"/>
      <c r="AZ6" s="162"/>
      <c r="BA6" s="166"/>
      <c r="BB6" s="168"/>
      <c r="BC6" s="176"/>
      <c r="BD6" s="178"/>
      <c r="BE6" s="180"/>
      <c r="BF6" s="180"/>
      <c r="BG6" s="183"/>
      <c r="BH6" s="185"/>
      <c r="BI6" s="187"/>
      <c r="BJ6" s="187"/>
      <c r="BK6" s="108">
        <f t="shared" si="4"/>
        <v>35</v>
      </c>
      <c r="BL6" s="72">
        <f t="shared" si="5"/>
        <v>35</v>
      </c>
      <c r="BM6" s="72">
        <f t="shared" si="6"/>
        <v>35</v>
      </c>
      <c r="BN6" s="72">
        <f t="shared" si="7"/>
        <v>35</v>
      </c>
      <c r="BO6" s="72">
        <f t="shared" si="8"/>
        <v>35</v>
      </c>
      <c r="BP6" s="72">
        <f t="shared" si="9"/>
        <v>35</v>
      </c>
      <c r="BQ6" s="83">
        <f t="shared" si="10"/>
        <v>175</v>
      </c>
    </row>
    <row r="7" spans="1:69" ht="15" customHeight="1">
      <c r="A7" s="188" t="s">
        <v>31</v>
      </c>
      <c r="B7" s="144" t="str">
        <f>'Rozpisky III.liga '!D16</f>
        <v>MO ČRS Vlašim</v>
      </c>
      <c r="C7" s="151"/>
      <c r="D7" s="31"/>
      <c r="E7" s="32"/>
      <c r="F7" s="33"/>
      <c r="G7" s="32"/>
      <c r="H7" s="34"/>
      <c r="I7" s="35"/>
      <c r="J7" s="148">
        <f>SUM(I7:I8)</f>
        <v>0</v>
      </c>
      <c r="K7" s="31">
        <f t="shared" si="0"/>
        <v>0</v>
      </c>
      <c r="L7" s="32">
        <f t="shared" si="0"/>
        <v>0</v>
      </c>
      <c r="M7" s="23"/>
      <c r="N7" s="32"/>
      <c r="O7" s="34"/>
      <c r="P7" s="35"/>
      <c r="Q7" s="148">
        <f>SUM(P7:P8)</f>
        <v>0</v>
      </c>
      <c r="R7" s="31">
        <f t="shared" si="1"/>
        <v>0</v>
      </c>
      <c r="S7" s="32">
        <f t="shared" si="1"/>
        <v>0</v>
      </c>
      <c r="T7" s="23"/>
      <c r="U7" s="32"/>
      <c r="V7" s="34"/>
      <c r="W7" s="35"/>
      <c r="X7" s="164">
        <f>SUM(W7:W8)</f>
        <v>0</v>
      </c>
      <c r="Y7" s="190">
        <f>G7+N7+G8+N8+U7+U8</f>
        <v>0</v>
      </c>
      <c r="Z7" s="193">
        <f>H7+O7+H8+O8+V7+V8</f>
        <v>0</v>
      </c>
      <c r="AA7" s="195">
        <f>J7+Q7+X7</f>
        <v>0</v>
      </c>
      <c r="AB7" s="197">
        <f>RANK(BH7,$BH$5:$BH$34,1)</f>
        <v>1</v>
      </c>
      <c r="AC7" s="198" t="s">
        <v>31</v>
      </c>
      <c r="AD7" s="199" t="str">
        <f>B7</f>
        <v>MO ČRS Vlašim</v>
      </c>
      <c r="AE7" s="31"/>
      <c r="AF7" s="32"/>
      <c r="AG7" s="33"/>
      <c r="AH7" s="32"/>
      <c r="AI7" s="34"/>
      <c r="AJ7" s="35"/>
      <c r="AK7" s="148">
        <f>SUM(AJ7:AJ8)</f>
        <v>0</v>
      </c>
      <c r="AL7" s="31">
        <f t="shared" si="2"/>
        <v>0</v>
      </c>
      <c r="AM7" s="32">
        <f t="shared" si="2"/>
        <v>0</v>
      </c>
      <c r="AN7" s="23"/>
      <c r="AO7" s="32"/>
      <c r="AP7" s="34"/>
      <c r="AQ7" s="35"/>
      <c r="AR7" s="148">
        <f>SUM(AQ7:AQ8)</f>
        <v>0</v>
      </c>
      <c r="AS7" s="31">
        <f t="shared" si="3"/>
        <v>0</v>
      </c>
      <c r="AT7" s="32">
        <f t="shared" si="3"/>
        <v>0</v>
      </c>
      <c r="AU7" s="23"/>
      <c r="AV7" s="32"/>
      <c r="AW7" s="34"/>
      <c r="AX7" s="35"/>
      <c r="AY7" s="148">
        <f>SUM(AX7:AX8)</f>
        <v>0</v>
      </c>
      <c r="AZ7" s="190">
        <f>AH7+AO7+AH8+AO8+AV7+AV8</f>
        <v>0</v>
      </c>
      <c r="BA7" s="193">
        <f>AI7+AP7+AI8+AP8+AW7+AW8</f>
        <v>0</v>
      </c>
      <c r="BB7" s="195">
        <f>AK7+AR7+AY7</f>
        <v>0</v>
      </c>
      <c r="BC7" s="200">
        <f>RANK(BI7,$BI$5:$BI$34,1)</f>
        <v>1</v>
      </c>
      <c r="BD7" s="201">
        <f>Y7+AZ7</f>
        <v>0</v>
      </c>
      <c r="BE7" s="202">
        <f>Z7+BA7</f>
        <v>0</v>
      </c>
      <c r="BF7" s="203">
        <f>AA7+BB7</f>
        <v>0</v>
      </c>
      <c r="BG7" s="204">
        <f>RANK(BJ7,$BJ$5:$BJ$34,1)</f>
        <v>1</v>
      </c>
      <c r="BH7" s="185">
        <f>SUM(AA7)+(-Z7/1000000000)</f>
        <v>0</v>
      </c>
      <c r="BI7" s="187">
        <f>SUM(BB7)+(-BA7/1000000000)</f>
        <v>0</v>
      </c>
      <c r="BJ7" s="187">
        <f>SUM(BF7)+(-BE7/1000000000)</f>
        <v>0</v>
      </c>
      <c r="BK7" s="109">
        <f t="shared" si="4"/>
        <v>35</v>
      </c>
      <c r="BL7" s="73">
        <f t="shared" si="5"/>
        <v>35</v>
      </c>
      <c r="BM7" s="73">
        <f t="shared" si="6"/>
        <v>35</v>
      </c>
      <c r="BN7" s="73">
        <f t="shared" si="7"/>
        <v>35</v>
      </c>
      <c r="BO7" s="73">
        <f t="shared" si="8"/>
        <v>35</v>
      </c>
      <c r="BP7" s="73">
        <f t="shared" si="9"/>
        <v>35</v>
      </c>
      <c r="BQ7" s="84">
        <f t="shared" si="10"/>
        <v>175</v>
      </c>
    </row>
    <row r="8" spans="1:69" ht="15" customHeight="1">
      <c r="A8" s="188"/>
      <c r="B8" s="143"/>
      <c r="C8" s="151"/>
      <c r="D8" s="36"/>
      <c r="E8" s="37"/>
      <c r="F8" s="38"/>
      <c r="G8" s="37"/>
      <c r="H8" s="37"/>
      <c r="I8" s="39"/>
      <c r="J8" s="148"/>
      <c r="K8" s="36">
        <f t="shared" si="0"/>
        <v>0</v>
      </c>
      <c r="L8" s="37">
        <f t="shared" si="0"/>
        <v>0</v>
      </c>
      <c r="M8" s="28"/>
      <c r="N8" s="37"/>
      <c r="O8" s="37"/>
      <c r="P8" s="39"/>
      <c r="Q8" s="148"/>
      <c r="R8" s="36">
        <f t="shared" si="1"/>
        <v>0</v>
      </c>
      <c r="S8" s="37">
        <f t="shared" si="1"/>
        <v>0</v>
      </c>
      <c r="T8" s="28"/>
      <c r="U8" s="37"/>
      <c r="V8" s="37"/>
      <c r="W8" s="39"/>
      <c r="X8" s="164"/>
      <c r="Y8" s="191"/>
      <c r="Z8" s="194"/>
      <c r="AA8" s="196"/>
      <c r="AB8" s="170"/>
      <c r="AC8" s="198"/>
      <c r="AD8" s="199"/>
      <c r="AE8" s="36"/>
      <c r="AF8" s="37"/>
      <c r="AG8" s="40"/>
      <c r="AH8" s="37"/>
      <c r="AI8" s="37"/>
      <c r="AJ8" s="39"/>
      <c r="AK8" s="148"/>
      <c r="AL8" s="36">
        <f t="shared" si="2"/>
        <v>0</v>
      </c>
      <c r="AM8" s="37">
        <f t="shared" si="2"/>
        <v>0</v>
      </c>
      <c r="AN8" s="28"/>
      <c r="AO8" s="37"/>
      <c r="AP8" s="37"/>
      <c r="AQ8" s="39"/>
      <c r="AR8" s="148"/>
      <c r="AS8" s="36">
        <f t="shared" si="3"/>
        <v>0</v>
      </c>
      <c r="AT8" s="37">
        <f t="shared" si="3"/>
        <v>0</v>
      </c>
      <c r="AU8" s="28"/>
      <c r="AV8" s="37"/>
      <c r="AW8" s="37"/>
      <c r="AX8" s="39"/>
      <c r="AY8" s="148"/>
      <c r="AZ8" s="191"/>
      <c r="BA8" s="194"/>
      <c r="BB8" s="196"/>
      <c r="BC8" s="200"/>
      <c r="BD8" s="201"/>
      <c r="BE8" s="202"/>
      <c r="BF8" s="202"/>
      <c r="BG8" s="204"/>
      <c r="BH8" s="185"/>
      <c r="BI8" s="187"/>
      <c r="BJ8" s="187"/>
      <c r="BK8" s="110">
        <f t="shared" si="4"/>
        <v>35</v>
      </c>
      <c r="BL8" s="74">
        <f t="shared" si="5"/>
        <v>35</v>
      </c>
      <c r="BM8" s="74">
        <f t="shared" si="6"/>
        <v>35</v>
      </c>
      <c r="BN8" s="74">
        <f t="shared" si="7"/>
        <v>35</v>
      </c>
      <c r="BO8" s="74">
        <f t="shared" si="8"/>
        <v>35</v>
      </c>
      <c r="BP8" s="74">
        <f t="shared" si="9"/>
        <v>35</v>
      </c>
      <c r="BQ8" s="85">
        <f t="shared" si="10"/>
        <v>175</v>
      </c>
    </row>
    <row r="9" spans="1:69" ht="15" customHeight="1">
      <c r="A9" s="192" t="s">
        <v>32</v>
      </c>
      <c r="B9" s="144" t="str">
        <f>'Rozpisky III.liga '!D29</f>
        <v>MO Chrastava ,,A''</v>
      </c>
      <c r="C9" s="151"/>
      <c r="D9" s="41"/>
      <c r="E9" s="42"/>
      <c r="F9" s="43"/>
      <c r="G9" s="42"/>
      <c r="H9" s="44"/>
      <c r="I9" s="45"/>
      <c r="J9" s="148">
        <f>SUM(I9:I10)</f>
        <v>0</v>
      </c>
      <c r="K9" s="41">
        <f t="shared" si="0"/>
        <v>0</v>
      </c>
      <c r="L9" s="42">
        <f t="shared" si="0"/>
        <v>0</v>
      </c>
      <c r="M9" s="23"/>
      <c r="N9" s="42"/>
      <c r="O9" s="44"/>
      <c r="P9" s="45"/>
      <c r="Q9" s="148">
        <f>SUM(P9:P10)</f>
        <v>0</v>
      </c>
      <c r="R9" s="41">
        <f t="shared" si="1"/>
        <v>0</v>
      </c>
      <c r="S9" s="42">
        <f t="shared" si="1"/>
        <v>0</v>
      </c>
      <c r="T9" s="23"/>
      <c r="U9" s="42"/>
      <c r="V9" s="44"/>
      <c r="W9" s="45"/>
      <c r="X9" s="164">
        <f>SUM(W9:W10)</f>
        <v>0</v>
      </c>
      <c r="Y9" s="190">
        <f>G9+N9+G10+N10+U9+U10</f>
        <v>0</v>
      </c>
      <c r="Z9" s="193">
        <f>H9+O9+H10+O10+V9+V10</f>
        <v>0</v>
      </c>
      <c r="AA9" s="195">
        <f>J9+Q9+X9</f>
        <v>0</v>
      </c>
      <c r="AB9" s="197">
        <f>RANK(BH9,$BH$5:$BH$34,1)</f>
        <v>1</v>
      </c>
      <c r="AC9" s="205" t="s">
        <v>32</v>
      </c>
      <c r="AD9" s="199" t="str">
        <f>B9</f>
        <v>MO Chrastava ,,A''</v>
      </c>
      <c r="AE9" s="41"/>
      <c r="AF9" s="42"/>
      <c r="AG9" s="43"/>
      <c r="AH9" s="42"/>
      <c r="AI9" s="44"/>
      <c r="AJ9" s="45"/>
      <c r="AK9" s="148">
        <f>SUM(AJ9:AJ10)</f>
        <v>0</v>
      </c>
      <c r="AL9" s="41">
        <f t="shared" si="2"/>
        <v>0</v>
      </c>
      <c r="AM9" s="42">
        <f t="shared" si="2"/>
        <v>0</v>
      </c>
      <c r="AN9" s="23"/>
      <c r="AO9" s="42"/>
      <c r="AP9" s="44"/>
      <c r="AQ9" s="45"/>
      <c r="AR9" s="148">
        <f>SUM(AQ9:AQ10)</f>
        <v>0</v>
      </c>
      <c r="AS9" s="41">
        <f t="shared" si="3"/>
        <v>0</v>
      </c>
      <c r="AT9" s="42">
        <f t="shared" si="3"/>
        <v>0</v>
      </c>
      <c r="AU9" s="23"/>
      <c r="AV9" s="42"/>
      <c r="AW9" s="44"/>
      <c r="AX9" s="45"/>
      <c r="AY9" s="148">
        <f>SUM(AX9:AX10)</f>
        <v>0</v>
      </c>
      <c r="AZ9" s="190">
        <f>AH9+AO9+AH10+AO10+AV9+AV10</f>
        <v>0</v>
      </c>
      <c r="BA9" s="193">
        <f>AI9+AP9+AI10+AP10+AW9+AW10</f>
        <v>0</v>
      </c>
      <c r="BB9" s="195">
        <f>AK9+AR9+AY9</f>
        <v>0</v>
      </c>
      <c r="BC9" s="200">
        <f>RANK(BI9,$BI$5:$BI$34,1)</f>
        <v>1</v>
      </c>
      <c r="BD9" s="201">
        <f>Y9+AZ9</f>
        <v>0</v>
      </c>
      <c r="BE9" s="202">
        <f>Z9+BA9</f>
        <v>0</v>
      </c>
      <c r="BF9" s="203">
        <f>AA9+BB9</f>
        <v>0</v>
      </c>
      <c r="BG9" s="204">
        <f>RANK(BJ9,$BJ$5:$BJ$34,1)</f>
        <v>1</v>
      </c>
      <c r="BH9" s="185">
        <f>SUM(AA9)+(-Z9/1000000000)</f>
        <v>0</v>
      </c>
      <c r="BI9" s="187">
        <f>SUM(BB9)+(-BA9/1000000000)</f>
        <v>0</v>
      </c>
      <c r="BJ9" s="187">
        <f>SUM(BF9)+(-BE9/1000000000)</f>
        <v>0</v>
      </c>
      <c r="BK9" s="108">
        <f t="shared" si="4"/>
        <v>35</v>
      </c>
      <c r="BL9" s="72">
        <f t="shared" si="5"/>
        <v>35</v>
      </c>
      <c r="BM9" s="73">
        <f t="shared" si="6"/>
        <v>35</v>
      </c>
      <c r="BN9" s="72">
        <f t="shared" si="7"/>
        <v>35</v>
      </c>
      <c r="BO9" s="72">
        <f t="shared" si="8"/>
        <v>35</v>
      </c>
      <c r="BP9" s="73">
        <f t="shared" si="9"/>
        <v>35</v>
      </c>
      <c r="BQ9" s="83">
        <f t="shared" si="10"/>
        <v>175</v>
      </c>
    </row>
    <row r="10" spans="1:69" ht="15" customHeight="1">
      <c r="A10" s="192"/>
      <c r="B10" s="145"/>
      <c r="C10" s="151"/>
      <c r="D10" s="24"/>
      <c r="E10" s="25"/>
      <c r="F10" s="46"/>
      <c r="G10" s="25"/>
      <c r="H10" s="25"/>
      <c r="I10" s="27"/>
      <c r="J10" s="148"/>
      <c r="K10" s="24">
        <f t="shared" si="0"/>
        <v>0</v>
      </c>
      <c r="L10" s="25">
        <f t="shared" si="0"/>
        <v>0</v>
      </c>
      <c r="M10" s="28"/>
      <c r="N10" s="25"/>
      <c r="O10" s="25"/>
      <c r="P10" s="27"/>
      <c r="Q10" s="148"/>
      <c r="R10" s="24">
        <f t="shared" si="1"/>
        <v>0</v>
      </c>
      <c r="S10" s="25">
        <f t="shared" si="1"/>
        <v>0</v>
      </c>
      <c r="T10" s="28"/>
      <c r="U10" s="25"/>
      <c r="V10" s="25"/>
      <c r="W10" s="27"/>
      <c r="X10" s="164"/>
      <c r="Y10" s="191"/>
      <c r="Z10" s="194"/>
      <c r="AA10" s="196"/>
      <c r="AB10" s="170"/>
      <c r="AC10" s="205"/>
      <c r="AD10" s="206"/>
      <c r="AE10" s="24"/>
      <c r="AF10" s="25"/>
      <c r="AG10" s="46"/>
      <c r="AH10" s="25"/>
      <c r="AI10" s="25"/>
      <c r="AJ10" s="27"/>
      <c r="AK10" s="148"/>
      <c r="AL10" s="24">
        <f t="shared" si="2"/>
        <v>0</v>
      </c>
      <c r="AM10" s="25">
        <f t="shared" si="2"/>
        <v>0</v>
      </c>
      <c r="AN10" s="28"/>
      <c r="AO10" s="25"/>
      <c r="AP10" s="25"/>
      <c r="AQ10" s="27"/>
      <c r="AR10" s="148"/>
      <c r="AS10" s="24">
        <f t="shared" si="3"/>
        <v>0</v>
      </c>
      <c r="AT10" s="25">
        <f t="shared" si="3"/>
        <v>0</v>
      </c>
      <c r="AU10" s="28"/>
      <c r="AV10" s="25"/>
      <c r="AW10" s="25"/>
      <c r="AX10" s="27"/>
      <c r="AY10" s="148"/>
      <c r="AZ10" s="191"/>
      <c r="BA10" s="194"/>
      <c r="BB10" s="196"/>
      <c r="BC10" s="200"/>
      <c r="BD10" s="201"/>
      <c r="BE10" s="202"/>
      <c r="BF10" s="202"/>
      <c r="BG10" s="204"/>
      <c r="BH10" s="185"/>
      <c r="BI10" s="187"/>
      <c r="BJ10" s="187"/>
      <c r="BK10" s="108">
        <f t="shared" si="4"/>
        <v>35</v>
      </c>
      <c r="BL10" s="72">
        <f t="shared" si="5"/>
        <v>35</v>
      </c>
      <c r="BM10" s="74">
        <f t="shared" si="6"/>
        <v>35</v>
      </c>
      <c r="BN10" s="72">
        <f t="shared" si="7"/>
        <v>35</v>
      </c>
      <c r="BO10" s="72">
        <f t="shared" si="8"/>
        <v>35</v>
      </c>
      <c r="BP10" s="74">
        <f t="shared" si="9"/>
        <v>35</v>
      </c>
      <c r="BQ10" s="83">
        <f t="shared" si="10"/>
        <v>175</v>
      </c>
    </row>
    <row r="11" spans="1:69" ht="15" customHeight="1" thickBot="1">
      <c r="A11" s="188" t="s">
        <v>33</v>
      </c>
      <c r="B11" s="189" t="str">
        <f>'Rozpisky III.liga '!D42</f>
        <v>PRSO.ME ČRS</v>
      </c>
      <c r="C11" s="151"/>
      <c r="D11" s="31"/>
      <c r="E11" s="32"/>
      <c r="F11" s="33"/>
      <c r="G11" s="32"/>
      <c r="H11" s="34"/>
      <c r="I11" s="35"/>
      <c r="J11" s="148">
        <f>SUM(I11:I12)</f>
        <v>0</v>
      </c>
      <c r="K11" s="31">
        <f t="shared" si="0"/>
        <v>0</v>
      </c>
      <c r="L11" s="32">
        <f t="shared" si="0"/>
        <v>0</v>
      </c>
      <c r="M11" s="23"/>
      <c r="N11" s="32"/>
      <c r="O11" s="34"/>
      <c r="P11" s="35"/>
      <c r="Q11" s="148">
        <f>SUM(P11:P12)</f>
        <v>0</v>
      </c>
      <c r="R11" s="31">
        <f t="shared" si="1"/>
        <v>0</v>
      </c>
      <c r="S11" s="32">
        <f t="shared" si="1"/>
        <v>0</v>
      </c>
      <c r="T11" s="23"/>
      <c r="U11" s="32"/>
      <c r="V11" s="34"/>
      <c r="W11" s="35"/>
      <c r="X11" s="164">
        <f>SUM(W11:W12)</f>
        <v>0</v>
      </c>
      <c r="Y11" s="190">
        <f>G11+N11+G12+N12+U11+U12</f>
        <v>0</v>
      </c>
      <c r="Z11" s="193">
        <f>H11+O11+H12+O12+V11+V12</f>
        <v>0</v>
      </c>
      <c r="AA11" s="195">
        <f>J11+Q11+X11</f>
        <v>0</v>
      </c>
      <c r="AB11" s="197">
        <f>RANK(BH11,$BH$5:$BH$34,1)</f>
        <v>1</v>
      </c>
      <c r="AC11" s="198" t="s">
        <v>33</v>
      </c>
      <c r="AD11" s="244" t="str">
        <f>B11</f>
        <v>PRSO.ME ČRS</v>
      </c>
      <c r="AE11" s="31"/>
      <c r="AF11" s="32"/>
      <c r="AG11" s="33"/>
      <c r="AH11" s="32"/>
      <c r="AI11" s="34"/>
      <c r="AJ11" s="35"/>
      <c r="AK11" s="148">
        <f>SUM(AJ11:AJ12)</f>
        <v>0</v>
      </c>
      <c r="AL11" s="31">
        <f t="shared" si="2"/>
        <v>0</v>
      </c>
      <c r="AM11" s="32">
        <f t="shared" si="2"/>
        <v>0</v>
      </c>
      <c r="AN11" s="23"/>
      <c r="AO11" s="32"/>
      <c r="AP11" s="34"/>
      <c r="AQ11" s="35"/>
      <c r="AR11" s="148">
        <f>SUM(AQ11:AQ12)</f>
        <v>0</v>
      </c>
      <c r="AS11" s="31">
        <f t="shared" si="3"/>
        <v>0</v>
      </c>
      <c r="AT11" s="32">
        <f t="shared" si="3"/>
        <v>0</v>
      </c>
      <c r="AU11" s="23"/>
      <c r="AV11" s="32"/>
      <c r="AW11" s="34"/>
      <c r="AX11" s="35"/>
      <c r="AY11" s="148">
        <f>SUM(AX11:AX12)</f>
        <v>0</v>
      </c>
      <c r="AZ11" s="190">
        <f>AH11+AO11+AH12+AO12+AV11+AV12</f>
        <v>0</v>
      </c>
      <c r="BA11" s="193">
        <f>AI11+AP11+AI12+AP12+AW11+AW12</f>
        <v>0</v>
      </c>
      <c r="BB11" s="195">
        <f>AK11+AR11+AY11</f>
        <v>0</v>
      </c>
      <c r="BC11" s="200">
        <f>RANK(BI11,$BI$5:$BI$34,1)</f>
        <v>1</v>
      </c>
      <c r="BD11" s="201">
        <f>Y11+AZ11</f>
        <v>0</v>
      </c>
      <c r="BE11" s="202">
        <f>Z11+BA11</f>
        <v>0</v>
      </c>
      <c r="BF11" s="203">
        <f>AA11+BB11</f>
        <v>0</v>
      </c>
      <c r="BG11" s="204">
        <f>RANK(BJ11,$BJ$5:$BJ$34,1)</f>
        <v>1</v>
      </c>
      <c r="BH11" s="185">
        <f>SUM(AA11)+(-Z11/1000000000)</f>
        <v>0</v>
      </c>
      <c r="BI11" s="187">
        <f>SUM(BB11)+(-BA11/1000000000)</f>
        <v>0</v>
      </c>
      <c r="BJ11" s="187">
        <f>SUM(BF11)+(-BE11/1000000000)</f>
        <v>0</v>
      </c>
      <c r="BK11" s="109">
        <f t="shared" si="4"/>
        <v>35</v>
      </c>
      <c r="BL11" s="73">
        <f t="shared" si="5"/>
        <v>35</v>
      </c>
      <c r="BM11" s="73">
        <f t="shared" si="6"/>
        <v>35</v>
      </c>
      <c r="BN11" s="73">
        <f t="shared" si="7"/>
        <v>35</v>
      </c>
      <c r="BO11" s="73">
        <f t="shared" si="8"/>
        <v>35</v>
      </c>
      <c r="BP11" s="73">
        <f t="shared" si="9"/>
        <v>35</v>
      </c>
      <c r="BQ11" s="84">
        <f t="shared" si="10"/>
        <v>175</v>
      </c>
    </row>
    <row r="12" spans="1:69" ht="15" customHeight="1">
      <c r="A12" s="188"/>
      <c r="B12" s="150"/>
      <c r="C12" s="151"/>
      <c r="D12" s="36"/>
      <c r="E12" s="37"/>
      <c r="F12" s="40"/>
      <c r="G12" s="37"/>
      <c r="H12" s="37"/>
      <c r="I12" s="39"/>
      <c r="J12" s="148"/>
      <c r="K12" s="36">
        <f t="shared" si="0"/>
        <v>0</v>
      </c>
      <c r="L12" s="37">
        <f t="shared" si="0"/>
        <v>0</v>
      </c>
      <c r="M12" s="28"/>
      <c r="N12" s="37"/>
      <c r="O12" s="37"/>
      <c r="P12" s="39"/>
      <c r="Q12" s="148"/>
      <c r="R12" s="36">
        <f t="shared" si="1"/>
        <v>0</v>
      </c>
      <c r="S12" s="37">
        <f t="shared" si="1"/>
        <v>0</v>
      </c>
      <c r="T12" s="28"/>
      <c r="U12" s="37"/>
      <c r="V12" s="37"/>
      <c r="W12" s="39"/>
      <c r="X12" s="164"/>
      <c r="Y12" s="191"/>
      <c r="Z12" s="194"/>
      <c r="AA12" s="196"/>
      <c r="AB12" s="170"/>
      <c r="AC12" s="198"/>
      <c r="AD12" s="245"/>
      <c r="AE12" s="36"/>
      <c r="AF12" s="37"/>
      <c r="AG12" s="40"/>
      <c r="AH12" s="37"/>
      <c r="AI12" s="37"/>
      <c r="AJ12" s="39"/>
      <c r="AK12" s="148"/>
      <c r="AL12" s="36">
        <f t="shared" si="2"/>
        <v>0</v>
      </c>
      <c r="AM12" s="37">
        <f t="shared" si="2"/>
        <v>0</v>
      </c>
      <c r="AN12" s="28"/>
      <c r="AO12" s="37"/>
      <c r="AP12" s="37"/>
      <c r="AQ12" s="39"/>
      <c r="AR12" s="148"/>
      <c r="AS12" s="36">
        <f t="shared" si="3"/>
        <v>0</v>
      </c>
      <c r="AT12" s="37">
        <f t="shared" si="3"/>
        <v>0</v>
      </c>
      <c r="AU12" s="28"/>
      <c r="AV12" s="37"/>
      <c r="AW12" s="37"/>
      <c r="AX12" s="39"/>
      <c r="AY12" s="148"/>
      <c r="AZ12" s="191"/>
      <c r="BA12" s="194"/>
      <c r="BB12" s="196"/>
      <c r="BC12" s="200"/>
      <c r="BD12" s="201"/>
      <c r="BE12" s="202"/>
      <c r="BF12" s="202"/>
      <c r="BG12" s="204"/>
      <c r="BH12" s="185"/>
      <c r="BI12" s="187"/>
      <c r="BJ12" s="187"/>
      <c r="BK12" s="110">
        <f t="shared" si="4"/>
        <v>35</v>
      </c>
      <c r="BL12" s="74">
        <f t="shared" si="5"/>
        <v>35</v>
      </c>
      <c r="BM12" s="74">
        <f t="shared" si="6"/>
        <v>35</v>
      </c>
      <c r="BN12" s="74">
        <f t="shared" si="7"/>
        <v>35</v>
      </c>
      <c r="BO12" s="74">
        <f t="shared" si="8"/>
        <v>35</v>
      </c>
      <c r="BP12" s="74">
        <f t="shared" si="9"/>
        <v>35</v>
      </c>
      <c r="BQ12" s="85">
        <f t="shared" si="10"/>
        <v>175</v>
      </c>
    </row>
    <row r="13" spans="1:69" ht="15" customHeight="1">
      <c r="A13" s="192" t="s">
        <v>34</v>
      </c>
      <c r="B13" s="149" t="str">
        <f>'Rozpisky III.liga '!D55</f>
        <v>Piscatores MO Rakovník</v>
      </c>
      <c r="C13" s="151"/>
      <c r="D13" s="41"/>
      <c r="E13" s="42"/>
      <c r="F13" s="43"/>
      <c r="G13" s="42"/>
      <c r="H13" s="42"/>
      <c r="I13" s="45"/>
      <c r="J13" s="207">
        <f>SUM(I13:I14)</f>
        <v>0</v>
      </c>
      <c r="K13" s="41">
        <f t="shared" si="0"/>
        <v>0</v>
      </c>
      <c r="L13" s="42">
        <f t="shared" si="0"/>
        <v>0</v>
      </c>
      <c r="M13" s="23"/>
      <c r="N13" s="42"/>
      <c r="O13" s="42"/>
      <c r="P13" s="45"/>
      <c r="Q13" s="148">
        <f>SUM(P13:P14)</f>
        <v>0</v>
      </c>
      <c r="R13" s="41">
        <f t="shared" si="1"/>
        <v>0</v>
      </c>
      <c r="S13" s="42">
        <f t="shared" si="1"/>
        <v>0</v>
      </c>
      <c r="T13" s="23"/>
      <c r="U13" s="42"/>
      <c r="V13" s="42"/>
      <c r="W13" s="45"/>
      <c r="X13" s="164">
        <f>SUM(W13:W14)</f>
        <v>0</v>
      </c>
      <c r="Y13" s="190">
        <f>G13+N13+G14+N14+U13+U14</f>
        <v>0</v>
      </c>
      <c r="Z13" s="193">
        <f>H13+O13+H14+O14+V13+V14</f>
        <v>0</v>
      </c>
      <c r="AA13" s="195">
        <f>J13+Q13+X13</f>
        <v>0</v>
      </c>
      <c r="AB13" s="197">
        <f>RANK(BH13,$BH$5:$BH$34,1)</f>
        <v>1</v>
      </c>
      <c r="AC13" s="205" t="s">
        <v>34</v>
      </c>
      <c r="AD13" s="243" t="str">
        <f>B13</f>
        <v>Piscatores MO Rakovník</v>
      </c>
      <c r="AE13" s="41"/>
      <c r="AF13" s="42"/>
      <c r="AG13" s="43"/>
      <c r="AH13" s="42"/>
      <c r="AI13" s="42"/>
      <c r="AJ13" s="45"/>
      <c r="AK13" s="148">
        <f>SUM(AJ13:AJ14)</f>
        <v>0</v>
      </c>
      <c r="AL13" s="41">
        <f t="shared" si="2"/>
        <v>0</v>
      </c>
      <c r="AM13" s="42">
        <f t="shared" si="2"/>
        <v>0</v>
      </c>
      <c r="AN13" s="23"/>
      <c r="AO13" s="42"/>
      <c r="AP13" s="42"/>
      <c r="AQ13" s="45"/>
      <c r="AR13" s="148">
        <f>SUM(AQ13:AQ14)</f>
        <v>0</v>
      </c>
      <c r="AS13" s="41">
        <f t="shared" si="3"/>
        <v>0</v>
      </c>
      <c r="AT13" s="42">
        <f t="shared" si="3"/>
        <v>0</v>
      </c>
      <c r="AU13" s="23"/>
      <c r="AV13" s="42"/>
      <c r="AW13" s="42"/>
      <c r="AX13" s="45"/>
      <c r="AY13" s="148">
        <f>SUM(AX13:AX14)</f>
        <v>0</v>
      </c>
      <c r="AZ13" s="190">
        <f>AH13+AO13+AH14+AO14+AV13+AV14</f>
        <v>0</v>
      </c>
      <c r="BA13" s="193">
        <f>AI13+AP13+AI14+AP14+AW13+AW14</f>
        <v>0</v>
      </c>
      <c r="BB13" s="195">
        <f>AK13+AR13+AY13</f>
        <v>0</v>
      </c>
      <c r="BC13" s="200">
        <f>RANK(BI13,$BI$5:$BI$34,1)</f>
        <v>1</v>
      </c>
      <c r="BD13" s="201">
        <f>Y13+AZ13</f>
        <v>0</v>
      </c>
      <c r="BE13" s="202">
        <f>Z13+BA13</f>
        <v>0</v>
      </c>
      <c r="BF13" s="203">
        <f>AA13+BB13</f>
        <v>0</v>
      </c>
      <c r="BG13" s="204">
        <f>RANK(BJ13,$BJ$5:$BJ$34,1)</f>
        <v>1</v>
      </c>
      <c r="BH13" s="185">
        <f>SUM(AA13)+(-Z13/1000000000)</f>
        <v>0</v>
      </c>
      <c r="BI13" s="187">
        <f>SUM(BB13)+(-BA13/1000000000)</f>
        <v>0</v>
      </c>
      <c r="BJ13" s="187">
        <f>SUM(BF13)+(-BE13/1000000000)</f>
        <v>0</v>
      </c>
      <c r="BK13" s="108">
        <f t="shared" si="4"/>
        <v>35</v>
      </c>
      <c r="BL13" s="72">
        <f t="shared" si="5"/>
        <v>35</v>
      </c>
      <c r="BM13" s="73">
        <f t="shared" si="6"/>
        <v>35</v>
      </c>
      <c r="BN13" s="72">
        <f t="shared" si="7"/>
        <v>35</v>
      </c>
      <c r="BO13" s="72">
        <f t="shared" si="8"/>
        <v>35</v>
      </c>
      <c r="BP13" s="73">
        <f t="shared" si="9"/>
        <v>35</v>
      </c>
      <c r="BQ13" s="83">
        <f t="shared" si="10"/>
        <v>175</v>
      </c>
    </row>
    <row r="14" spans="1:69" ht="15" customHeight="1">
      <c r="A14" s="192"/>
      <c r="B14" s="150"/>
      <c r="C14" s="151"/>
      <c r="D14" s="36"/>
      <c r="E14" s="25"/>
      <c r="F14" s="40"/>
      <c r="G14" s="37"/>
      <c r="H14" s="37"/>
      <c r="I14" s="39"/>
      <c r="J14" s="207"/>
      <c r="K14" s="24">
        <f t="shared" si="0"/>
        <v>0</v>
      </c>
      <c r="L14" s="25">
        <f t="shared" si="0"/>
        <v>0</v>
      </c>
      <c r="M14" s="28"/>
      <c r="N14" s="25"/>
      <c r="O14" s="25"/>
      <c r="P14" s="39"/>
      <c r="Q14" s="148"/>
      <c r="R14" s="24">
        <f t="shared" si="1"/>
        <v>0</v>
      </c>
      <c r="S14" s="25">
        <f t="shared" si="1"/>
        <v>0</v>
      </c>
      <c r="T14" s="28"/>
      <c r="U14" s="25"/>
      <c r="V14" s="25"/>
      <c r="W14" s="39"/>
      <c r="X14" s="164"/>
      <c r="Y14" s="191"/>
      <c r="Z14" s="194"/>
      <c r="AA14" s="196"/>
      <c r="AB14" s="170"/>
      <c r="AC14" s="205"/>
      <c r="AD14" s="243"/>
      <c r="AE14" s="36"/>
      <c r="AF14" s="25"/>
      <c r="AG14" s="46"/>
      <c r="AH14" s="25"/>
      <c r="AI14" s="25"/>
      <c r="AJ14" s="39"/>
      <c r="AK14" s="148"/>
      <c r="AL14" s="24">
        <f t="shared" si="2"/>
        <v>0</v>
      </c>
      <c r="AM14" s="25">
        <f t="shared" si="2"/>
        <v>0</v>
      </c>
      <c r="AN14" s="28"/>
      <c r="AO14" s="25"/>
      <c r="AP14" s="25"/>
      <c r="AQ14" s="39"/>
      <c r="AR14" s="148"/>
      <c r="AS14" s="24">
        <f t="shared" si="3"/>
        <v>0</v>
      </c>
      <c r="AT14" s="25">
        <f t="shared" si="3"/>
        <v>0</v>
      </c>
      <c r="AU14" s="28"/>
      <c r="AV14" s="25"/>
      <c r="AW14" s="25"/>
      <c r="AX14" s="39"/>
      <c r="AY14" s="148"/>
      <c r="AZ14" s="191"/>
      <c r="BA14" s="194"/>
      <c r="BB14" s="196"/>
      <c r="BC14" s="200"/>
      <c r="BD14" s="201"/>
      <c r="BE14" s="202"/>
      <c r="BF14" s="202"/>
      <c r="BG14" s="204"/>
      <c r="BH14" s="185"/>
      <c r="BI14" s="187"/>
      <c r="BJ14" s="187"/>
      <c r="BK14" s="108">
        <f t="shared" si="4"/>
        <v>35</v>
      </c>
      <c r="BL14" s="72">
        <f t="shared" si="5"/>
        <v>35</v>
      </c>
      <c r="BM14" s="74">
        <f t="shared" si="6"/>
        <v>35</v>
      </c>
      <c r="BN14" s="72">
        <f t="shared" si="7"/>
        <v>35</v>
      </c>
      <c r="BO14" s="72">
        <f t="shared" si="8"/>
        <v>35</v>
      </c>
      <c r="BP14" s="74">
        <f t="shared" si="9"/>
        <v>35</v>
      </c>
      <c r="BQ14" s="83">
        <f t="shared" si="10"/>
        <v>175</v>
      </c>
    </row>
    <row r="15" spans="1:69" ht="15" customHeight="1">
      <c r="A15" s="188" t="s">
        <v>35</v>
      </c>
      <c r="B15" s="144" t="str">
        <f>'Rozpisky III.liga '!D68</f>
        <v>MIJATAR MO KOBYLISY</v>
      </c>
      <c r="C15" s="151"/>
      <c r="D15" s="41"/>
      <c r="E15" s="32"/>
      <c r="F15" s="43"/>
      <c r="G15" s="42"/>
      <c r="H15" s="42"/>
      <c r="I15" s="45"/>
      <c r="J15" s="148">
        <f>SUM(I15:I16)</f>
        <v>0</v>
      </c>
      <c r="K15" s="31">
        <f t="shared" si="0"/>
        <v>0</v>
      </c>
      <c r="L15" s="32">
        <f t="shared" si="0"/>
        <v>0</v>
      </c>
      <c r="M15" s="23"/>
      <c r="N15" s="32"/>
      <c r="O15" s="32"/>
      <c r="P15" s="45"/>
      <c r="Q15" s="148">
        <f>SUM(P15:P16)</f>
        <v>0</v>
      </c>
      <c r="R15" s="31">
        <f t="shared" si="1"/>
        <v>0</v>
      </c>
      <c r="S15" s="32">
        <f t="shared" si="1"/>
        <v>0</v>
      </c>
      <c r="T15" s="23"/>
      <c r="U15" s="32"/>
      <c r="V15" s="32"/>
      <c r="W15" s="45"/>
      <c r="X15" s="164">
        <f>SUM(W15:W16)</f>
        <v>0</v>
      </c>
      <c r="Y15" s="190">
        <f>G15+N15+G16+N16+U15+U16</f>
        <v>0</v>
      </c>
      <c r="Z15" s="193">
        <f>H15+O15+H16+O16+V15+V16</f>
        <v>0</v>
      </c>
      <c r="AA15" s="195">
        <f>J15+Q15+X15</f>
        <v>0</v>
      </c>
      <c r="AB15" s="197">
        <f>RANK(BH15,$BH$5:$BH$34,1)</f>
        <v>1</v>
      </c>
      <c r="AC15" s="198" t="s">
        <v>35</v>
      </c>
      <c r="AD15" s="199" t="str">
        <f>B15</f>
        <v>MIJATAR MO KOBYLISY</v>
      </c>
      <c r="AE15" s="41"/>
      <c r="AF15" s="32"/>
      <c r="AG15" s="33"/>
      <c r="AH15" s="32"/>
      <c r="AI15" s="32"/>
      <c r="AJ15" s="45"/>
      <c r="AK15" s="148">
        <f>SUM(AJ15:AJ16)</f>
        <v>0</v>
      </c>
      <c r="AL15" s="31">
        <f t="shared" si="2"/>
        <v>0</v>
      </c>
      <c r="AM15" s="32">
        <f t="shared" si="2"/>
        <v>0</v>
      </c>
      <c r="AN15" s="23"/>
      <c r="AO15" s="32"/>
      <c r="AP15" s="32"/>
      <c r="AQ15" s="45"/>
      <c r="AR15" s="148">
        <f>SUM(AQ15:AQ16)</f>
        <v>0</v>
      </c>
      <c r="AS15" s="31">
        <f t="shared" si="3"/>
        <v>0</v>
      </c>
      <c r="AT15" s="32">
        <f t="shared" si="3"/>
        <v>0</v>
      </c>
      <c r="AU15" s="23"/>
      <c r="AV15" s="32"/>
      <c r="AW15" s="32"/>
      <c r="AX15" s="45"/>
      <c r="AY15" s="148">
        <f>SUM(AX15:AX16)</f>
        <v>0</v>
      </c>
      <c r="AZ15" s="190">
        <f>AH15+AO15+AH16+AO16+AV15+AV16</f>
        <v>0</v>
      </c>
      <c r="BA15" s="193">
        <f>AI15+AP15+AI16+AP16+AW15+AW16</f>
        <v>0</v>
      </c>
      <c r="BB15" s="195">
        <f>AK15+AR15+AY15</f>
        <v>0</v>
      </c>
      <c r="BC15" s="200">
        <f>RANK(BI15,$BI$5:$BI$34,1)</f>
        <v>1</v>
      </c>
      <c r="BD15" s="201">
        <f>Y15+AZ15</f>
        <v>0</v>
      </c>
      <c r="BE15" s="202">
        <f>Z15+BA15</f>
        <v>0</v>
      </c>
      <c r="BF15" s="203">
        <f>AA15+BB15</f>
        <v>0</v>
      </c>
      <c r="BG15" s="204">
        <f>RANK(BJ15,$BJ$5:$BJ$34,1)</f>
        <v>1</v>
      </c>
      <c r="BH15" s="185">
        <f>SUM(AA15)+(-Z15/1000000000)</f>
        <v>0</v>
      </c>
      <c r="BI15" s="187">
        <f>SUM(BB15)+(-BA15/1000000000)</f>
        <v>0</v>
      </c>
      <c r="BJ15" s="187">
        <f>SUM(BF15)+(-BE15/1000000000)</f>
        <v>0</v>
      </c>
      <c r="BK15" s="109">
        <f t="shared" si="4"/>
        <v>35</v>
      </c>
      <c r="BL15" s="73">
        <f t="shared" si="5"/>
        <v>35</v>
      </c>
      <c r="BM15" s="73">
        <f t="shared" si="6"/>
        <v>35</v>
      </c>
      <c r="BN15" s="73">
        <f t="shared" si="7"/>
        <v>35</v>
      </c>
      <c r="BO15" s="73">
        <f t="shared" si="8"/>
        <v>35</v>
      </c>
      <c r="BP15" s="73">
        <f t="shared" si="9"/>
        <v>35</v>
      </c>
      <c r="BQ15" s="84">
        <f t="shared" si="10"/>
        <v>175</v>
      </c>
    </row>
    <row r="16" spans="1:69" ht="15" customHeight="1">
      <c r="A16" s="188"/>
      <c r="B16" s="145"/>
      <c r="C16" s="151"/>
      <c r="D16" s="24"/>
      <c r="E16" s="37"/>
      <c r="F16" s="46"/>
      <c r="G16" s="25"/>
      <c r="H16" s="25"/>
      <c r="I16" s="27"/>
      <c r="J16" s="148"/>
      <c r="K16" s="36">
        <f t="shared" si="0"/>
        <v>0</v>
      </c>
      <c r="L16" s="37">
        <f t="shared" si="0"/>
        <v>0</v>
      </c>
      <c r="M16" s="28"/>
      <c r="N16" s="37"/>
      <c r="O16" s="37"/>
      <c r="P16" s="27"/>
      <c r="Q16" s="148"/>
      <c r="R16" s="36">
        <f t="shared" si="1"/>
        <v>0</v>
      </c>
      <c r="S16" s="37">
        <f t="shared" si="1"/>
        <v>0</v>
      </c>
      <c r="T16" s="28"/>
      <c r="U16" s="37"/>
      <c r="V16" s="37"/>
      <c r="W16" s="27"/>
      <c r="X16" s="164"/>
      <c r="Y16" s="191"/>
      <c r="Z16" s="194"/>
      <c r="AA16" s="196"/>
      <c r="AB16" s="170"/>
      <c r="AC16" s="198"/>
      <c r="AD16" s="206"/>
      <c r="AE16" s="24"/>
      <c r="AF16" s="37"/>
      <c r="AG16" s="40"/>
      <c r="AH16" s="37"/>
      <c r="AI16" s="37"/>
      <c r="AJ16" s="27"/>
      <c r="AK16" s="148"/>
      <c r="AL16" s="36">
        <f t="shared" si="2"/>
        <v>0</v>
      </c>
      <c r="AM16" s="37">
        <f t="shared" si="2"/>
        <v>0</v>
      </c>
      <c r="AN16" s="28"/>
      <c r="AO16" s="37"/>
      <c r="AP16" s="37"/>
      <c r="AQ16" s="27"/>
      <c r="AR16" s="148"/>
      <c r="AS16" s="36">
        <f t="shared" si="3"/>
        <v>0</v>
      </c>
      <c r="AT16" s="37">
        <f t="shared" si="3"/>
        <v>0</v>
      </c>
      <c r="AU16" s="28"/>
      <c r="AV16" s="37"/>
      <c r="AW16" s="37"/>
      <c r="AX16" s="27"/>
      <c r="AY16" s="148"/>
      <c r="AZ16" s="191"/>
      <c r="BA16" s="194"/>
      <c r="BB16" s="196"/>
      <c r="BC16" s="200"/>
      <c r="BD16" s="201"/>
      <c r="BE16" s="202"/>
      <c r="BF16" s="202"/>
      <c r="BG16" s="204"/>
      <c r="BH16" s="185"/>
      <c r="BI16" s="187"/>
      <c r="BJ16" s="187"/>
      <c r="BK16" s="110">
        <f t="shared" si="4"/>
        <v>35</v>
      </c>
      <c r="BL16" s="74">
        <f t="shared" si="5"/>
        <v>35</v>
      </c>
      <c r="BM16" s="74">
        <f t="shared" si="6"/>
        <v>35</v>
      </c>
      <c r="BN16" s="74">
        <f t="shared" si="7"/>
        <v>35</v>
      </c>
      <c r="BO16" s="74">
        <f t="shared" si="8"/>
        <v>35</v>
      </c>
      <c r="BP16" s="74">
        <f t="shared" si="9"/>
        <v>35</v>
      </c>
      <c r="BQ16" s="85">
        <f t="shared" si="10"/>
        <v>175</v>
      </c>
    </row>
    <row r="17" spans="1:69" ht="15" customHeight="1" thickBot="1">
      <c r="A17" s="192" t="s">
        <v>36</v>
      </c>
      <c r="B17" s="142" t="str">
        <f>'Rozpisky III.liga '!D81</f>
        <v>Vestf-Fishing MO Vlašim</v>
      </c>
      <c r="C17" s="151"/>
      <c r="D17" s="41"/>
      <c r="E17" s="42"/>
      <c r="F17" s="43"/>
      <c r="G17" s="42"/>
      <c r="H17" s="42"/>
      <c r="I17" s="45"/>
      <c r="J17" s="148">
        <f>SUM(I17:I18)</f>
        <v>0</v>
      </c>
      <c r="K17" s="41">
        <f t="shared" si="0"/>
        <v>0</v>
      </c>
      <c r="L17" s="42">
        <f t="shared" si="0"/>
        <v>0</v>
      </c>
      <c r="M17" s="23"/>
      <c r="N17" s="42"/>
      <c r="O17" s="42"/>
      <c r="P17" s="45"/>
      <c r="Q17" s="148">
        <f>SUM(P17:P18)</f>
        <v>0</v>
      </c>
      <c r="R17" s="41">
        <f t="shared" si="1"/>
        <v>0</v>
      </c>
      <c r="S17" s="42">
        <f t="shared" si="1"/>
        <v>0</v>
      </c>
      <c r="T17" s="23"/>
      <c r="U17" s="42"/>
      <c r="V17" s="42"/>
      <c r="W17" s="45"/>
      <c r="X17" s="164">
        <f>SUM(W17:W18)</f>
        <v>0</v>
      </c>
      <c r="Y17" s="190">
        <f>G17+N17+G18+N18+U17+U18</f>
        <v>0</v>
      </c>
      <c r="Z17" s="193">
        <f>H17+O17+H18+O18+V17+V18</f>
        <v>0</v>
      </c>
      <c r="AA17" s="195">
        <f>J17+Q17+X17</f>
        <v>0</v>
      </c>
      <c r="AB17" s="197">
        <f>RANK(BH17,$BH$5:$BH$34,1)</f>
        <v>1</v>
      </c>
      <c r="AC17" s="205" t="s">
        <v>36</v>
      </c>
      <c r="AD17" s="208" t="str">
        <f>B17</f>
        <v>Vestf-Fishing MO Vlašim</v>
      </c>
      <c r="AE17" s="41"/>
      <c r="AF17" s="42"/>
      <c r="AG17" s="43"/>
      <c r="AH17" s="42"/>
      <c r="AI17" s="42"/>
      <c r="AJ17" s="45"/>
      <c r="AK17" s="148">
        <f>SUM(AJ17:AJ18)</f>
        <v>0</v>
      </c>
      <c r="AL17" s="41">
        <f t="shared" si="2"/>
        <v>0</v>
      </c>
      <c r="AM17" s="42">
        <f t="shared" si="2"/>
        <v>0</v>
      </c>
      <c r="AN17" s="23"/>
      <c r="AO17" s="42"/>
      <c r="AP17" s="42"/>
      <c r="AQ17" s="45"/>
      <c r="AR17" s="148">
        <f>SUM(AQ17:AQ18)</f>
        <v>0</v>
      </c>
      <c r="AS17" s="41">
        <f t="shared" si="3"/>
        <v>0</v>
      </c>
      <c r="AT17" s="42">
        <f t="shared" si="3"/>
        <v>0</v>
      </c>
      <c r="AU17" s="23"/>
      <c r="AV17" s="42"/>
      <c r="AW17" s="42"/>
      <c r="AX17" s="45"/>
      <c r="AY17" s="148">
        <f>SUM(AX17:AX18)</f>
        <v>0</v>
      </c>
      <c r="AZ17" s="190">
        <f>AH17+AO17+AH18+AO18+AV17+AV18</f>
        <v>0</v>
      </c>
      <c r="BA17" s="193">
        <f>AI17+AP17+AI18+AP18+AW17+AW18</f>
        <v>0</v>
      </c>
      <c r="BB17" s="195">
        <f>AK17+AR17+AY17</f>
        <v>0</v>
      </c>
      <c r="BC17" s="200">
        <f>RANK(BI17,$BI$5:$BI$34,1)</f>
        <v>1</v>
      </c>
      <c r="BD17" s="201">
        <f>Y17+AZ17</f>
        <v>0</v>
      </c>
      <c r="BE17" s="202">
        <f>Z17+BA17</f>
        <v>0</v>
      </c>
      <c r="BF17" s="203">
        <f>AA17+BB17</f>
        <v>0</v>
      </c>
      <c r="BG17" s="204">
        <f>RANK(BJ17,$BJ$5:$BJ$34,1)</f>
        <v>1</v>
      </c>
      <c r="BH17" s="185">
        <f>SUM(AA17)+(-Z17/1000000000)</f>
        <v>0</v>
      </c>
      <c r="BI17" s="187">
        <f>SUM(BB17)+(-BA17/1000000000)</f>
        <v>0</v>
      </c>
      <c r="BJ17" s="187">
        <f>SUM(BF17)+(-BE17/1000000000)</f>
        <v>0</v>
      </c>
      <c r="BK17" s="108">
        <f t="shared" si="4"/>
        <v>35</v>
      </c>
      <c r="BL17" s="72">
        <f t="shared" si="5"/>
        <v>35</v>
      </c>
      <c r="BM17" s="73">
        <f t="shared" si="6"/>
        <v>35</v>
      </c>
      <c r="BN17" s="72">
        <f t="shared" si="7"/>
        <v>35</v>
      </c>
      <c r="BO17" s="72">
        <f t="shared" si="8"/>
        <v>35</v>
      </c>
      <c r="BP17" s="73">
        <f t="shared" si="9"/>
        <v>35</v>
      </c>
      <c r="BQ17" s="83">
        <f t="shared" si="10"/>
        <v>175</v>
      </c>
    </row>
    <row r="18" spans="1:69" ht="15" customHeight="1">
      <c r="A18" s="192"/>
      <c r="B18" s="143"/>
      <c r="C18" s="151"/>
      <c r="D18" s="47"/>
      <c r="E18" s="25"/>
      <c r="F18" s="46"/>
      <c r="G18" s="25"/>
      <c r="H18" s="25"/>
      <c r="I18" s="27"/>
      <c r="J18" s="148"/>
      <c r="K18" s="24">
        <f t="shared" si="0"/>
        <v>0</v>
      </c>
      <c r="L18" s="25">
        <f t="shared" si="0"/>
        <v>0</v>
      </c>
      <c r="M18" s="28"/>
      <c r="N18" s="25"/>
      <c r="O18" s="25"/>
      <c r="P18" s="27"/>
      <c r="Q18" s="148"/>
      <c r="R18" s="24">
        <f t="shared" si="1"/>
        <v>0</v>
      </c>
      <c r="S18" s="25">
        <f t="shared" si="1"/>
        <v>0</v>
      </c>
      <c r="T18" s="28"/>
      <c r="U18" s="25"/>
      <c r="V18" s="25"/>
      <c r="W18" s="27"/>
      <c r="X18" s="164"/>
      <c r="Y18" s="191"/>
      <c r="Z18" s="194"/>
      <c r="AA18" s="196"/>
      <c r="AB18" s="170"/>
      <c r="AC18" s="205"/>
      <c r="AD18" s="174"/>
      <c r="AE18" s="47"/>
      <c r="AF18" s="25"/>
      <c r="AG18" s="46"/>
      <c r="AH18" s="25"/>
      <c r="AI18" s="25"/>
      <c r="AJ18" s="27"/>
      <c r="AK18" s="148"/>
      <c r="AL18" s="24">
        <f t="shared" si="2"/>
        <v>0</v>
      </c>
      <c r="AM18" s="25">
        <f t="shared" si="2"/>
        <v>0</v>
      </c>
      <c r="AN18" s="28"/>
      <c r="AO18" s="25"/>
      <c r="AP18" s="25"/>
      <c r="AQ18" s="27"/>
      <c r="AR18" s="148"/>
      <c r="AS18" s="24">
        <f t="shared" si="3"/>
        <v>0</v>
      </c>
      <c r="AT18" s="25">
        <f t="shared" si="3"/>
        <v>0</v>
      </c>
      <c r="AU18" s="28"/>
      <c r="AV18" s="25"/>
      <c r="AW18" s="25"/>
      <c r="AX18" s="27"/>
      <c r="AY18" s="148"/>
      <c r="AZ18" s="191"/>
      <c r="BA18" s="194"/>
      <c r="BB18" s="196"/>
      <c r="BC18" s="200"/>
      <c r="BD18" s="201"/>
      <c r="BE18" s="202"/>
      <c r="BF18" s="202"/>
      <c r="BG18" s="204"/>
      <c r="BH18" s="185"/>
      <c r="BI18" s="187"/>
      <c r="BJ18" s="187"/>
      <c r="BK18" s="108">
        <f t="shared" si="4"/>
        <v>35</v>
      </c>
      <c r="BL18" s="72">
        <f t="shared" si="5"/>
        <v>35</v>
      </c>
      <c r="BM18" s="74">
        <f t="shared" si="6"/>
        <v>35</v>
      </c>
      <c r="BN18" s="72">
        <f t="shared" si="7"/>
        <v>35</v>
      </c>
      <c r="BO18" s="72">
        <f t="shared" si="8"/>
        <v>35</v>
      </c>
      <c r="BP18" s="74">
        <f t="shared" si="9"/>
        <v>35</v>
      </c>
      <c r="BQ18" s="83">
        <f t="shared" si="10"/>
        <v>175</v>
      </c>
    </row>
    <row r="19" spans="1:69" ht="15" customHeight="1">
      <c r="A19" s="188" t="s">
        <v>37</v>
      </c>
      <c r="B19" s="144" t="str">
        <f>'Rozpisky III.liga '!D94</f>
        <v>MO Chrastava ,,B''</v>
      </c>
      <c r="C19" s="151"/>
      <c r="D19" s="31"/>
      <c r="E19" s="42"/>
      <c r="F19" s="33"/>
      <c r="G19" s="32"/>
      <c r="H19" s="32"/>
      <c r="I19" s="35"/>
      <c r="J19" s="209">
        <f>SUM(I19:I20)</f>
        <v>0</v>
      </c>
      <c r="K19" s="31">
        <f t="shared" si="0"/>
        <v>0</v>
      </c>
      <c r="L19" s="32">
        <f t="shared" si="0"/>
        <v>0</v>
      </c>
      <c r="M19" s="23"/>
      <c r="N19" s="32"/>
      <c r="O19" s="32"/>
      <c r="P19" s="35"/>
      <c r="Q19" s="148">
        <f>SUM(P19:P20)</f>
        <v>0</v>
      </c>
      <c r="R19" s="31">
        <f t="shared" si="1"/>
        <v>0</v>
      </c>
      <c r="S19" s="32">
        <f t="shared" si="1"/>
        <v>0</v>
      </c>
      <c r="T19" s="23"/>
      <c r="U19" s="32"/>
      <c r="V19" s="32"/>
      <c r="W19" s="35"/>
      <c r="X19" s="164">
        <f>SUM(W19:W20)</f>
        <v>0</v>
      </c>
      <c r="Y19" s="190">
        <f>G19+N19+G20+N20+U19+U20</f>
        <v>0</v>
      </c>
      <c r="Z19" s="193">
        <f>H19+O19+H20+O20+V19+V20</f>
        <v>0</v>
      </c>
      <c r="AA19" s="195">
        <f>J19+Q19+X19</f>
        <v>0</v>
      </c>
      <c r="AB19" s="197">
        <f>RANK(BH19,$BH$5:$BH$34,1)</f>
        <v>1</v>
      </c>
      <c r="AC19" s="198" t="s">
        <v>37</v>
      </c>
      <c r="AD19" s="199" t="str">
        <f>B19</f>
        <v>MO Chrastava ,,B''</v>
      </c>
      <c r="AE19" s="31"/>
      <c r="AF19" s="42"/>
      <c r="AG19" s="33"/>
      <c r="AH19" s="32"/>
      <c r="AI19" s="32"/>
      <c r="AJ19" s="35"/>
      <c r="AK19" s="148">
        <f>SUM(AJ19:AJ20)</f>
        <v>0</v>
      </c>
      <c r="AL19" s="31">
        <f t="shared" si="2"/>
        <v>0</v>
      </c>
      <c r="AM19" s="32">
        <f t="shared" si="2"/>
        <v>0</v>
      </c>
      <c r="AN19" s="23"/>
      <c r="AO19" s="32"/>
      <c r="AP19" s="32"/>
      <c r="AQ19" s="35"/>
      <c r="AR19" s="148">
        <f>SUM(AQ19:AQ20)</f>
        <v>0</v>
      </c>
      <c r="AS19" s="31">
        <f t="shared" si="3"/>
        <v>0</v>
      </c>
      <c r="AT19" s="32">
        <f t="shared" si="3"/>
        <v>0</v>
      </c>
      <c r="AU19" s="23"/>
      <c r="AV19" s="32"/>
      <c r="AW19" s="32"/>
      <c r="AX19" s="35"/>
      <c r="AY19" s="148">
        <f>SUM(AX19:AX20)</f>
        <v>0</v>
      </c>
      <c r="AZ19" s="190">
        <f>AH19+AO19+AH20+AO20+AV19+AV20</f>
        <v>0</v>
      </c>
      <c r="BA19" s="193">
        <f>AI19+AP19+AI20+AP20+AW19+AW20</f>
        <v>0</v>
      </c>
      <c r="BB19" s="195">
        <f>AK19+AR19+AY19</f>
        <v>0</v>
      </c>
      <c r="BC19" s="200">
        <f>RANK(BI19,$BI$5:$BI$34,1)</f>
        <v>1</v>
      </c>
      <c r="BD19" s="201">
        <f>Y19+AZ19</f>
        <v>0</v>
      </c>
      <c r="BE19" s="202">
        <f>Z19+BA19</f>
        <v>0</v>
      </c>
      <c r="BF19" s="203">
        <f>AA19+BB19</f>
        <v>0</v>
      </c>
      <c r="BG19" s="204">
        <f>RANK(BJ19,$BJ$5:$BJ$34,1)</f>
        <v>1</v>
      </c>
      <c r="BH19" s="185">
        <f>SUM(AA19)+(-Z19/1000000000)</f>
        <v>0</v>
      </c>
      <c r="BI19" s="187">
        <f>SUM(BB19)+(-BA19/1000000000)</f>
        <v>0</v>
      </c>
      <c r="BJ19" s="187">
        <f>SUM(BF19)+(-BE19/1000000000)</f>
        <v>0</v>
      </c>
      <c r="BK19" s="109">
        <f t="shared" si="4"/>
        <v>35</v>
      </c>
      <c r="BL19" s="73">
        <f t="shared" si="5"/>
        <v>35</v>
      </c>
      <c r="BM19" s="73">
        <f t="shared" si="6"/>
        <v>35</v>
      </c>
      <c r="BN19" s="73">
        <f t="shared" si="7"/>
        <v>35</v>
      </c>
      <c r="BO19" s="73">
        <f t="shared" si="8"/>
        <v>35</v>
      </c>
      <c r="BP19" s="73">
        <f t="shared" si="9"/>
        <v>35</v>
      </c>
      <c r="BQ19" s="84">
        <f t="shared" si="10"/>
        <v>175</v>
      </c>
    </row>
    <row r="20" spans="1:69" ht="15" customHeight="1">
      <c r="A20" s="188"/>
      <c r="B20" s="143"/>
      <c r="C20" s="151"/>
      <c r="D20" s="31"/>
      <c r="E20" s="25"/>
      <c r="F20" s="40"/>
      <c r="G20" s="37"/>
      <c r="H20" s="37"/>
      <c r="I20" s="98"/>
      <c r="J20" s="209"/>
      <c r="K20" s="36">
        <f t="shared" si="0"/>
        <v>0</v>
      </c>
      <c r="L20" s="37">
        <f t="shared" si="0"/>
        <v>0</v>
      </c>
      <c r="M20" s="28"/>
      <c r="N20" s="37"/>
      <c r="O20" s="37"/>
      <c r="P20" s="98"/>
      <c r="Q20" s="148"/>
      <c r="R20" s="36">
        <f t="shared" si="1"/>
        <v>0</v>
      </c>
      <c r="S20" s="37">
        <f t="shared" si="1"/>
        <v>0</v>
      </c>
      <c r="T20" s="28"/>
      <c r="U20" s="37"/>
      <c r="V20" s="37"/>
      <c r="W20" s="98"/>
      <c r="X20" s="164"/>
      <c r="Y20" s="191"/>
      <c r="Z20" s="194"/>
      <c r="AA20" s="196"/>
      <c r="AB20" s="170"/>
      <c r="AC20" s="198"/>
      <c r="AD20" s="199"/>
      <c r="AE20" s="31"/>
      <c r="AF20" s="25"/>
      <c r="AG20" s="40"/>
      <c r="AH20" s="37"/>
      <c r="AI20" s="37"/>
      <c r="AJ20" s="98"/>
      <c r="AK20" s="148"/>
      <c r="AL20" s="36">
        <f t="shared" si="2"/>
        <v>0</v>
      </c>
      <c r="AM20" s="37">
        <f t="shared" si="2"/>
        <v>0</v>
      </c>
      <c r="AN20" s="28"/>
      <c r="AO20" s="37"/>
      <c r="AP20" s="37"/>
      <c r="AQ20" s="98"/>
      <c r="AR20" s="148"/>
      <c r="AS20" s="36">
        <f t="shared" si="3"/>
        <v>0</v>
      </c>
      <c r="AT20" s="37">
        <f t="shared" si="3"/>
        <v>0</v>
      </c>
      <c r="AU20" s="28"/>
      <c r="AV20" s="37"/>
      <c r="AW20" s="37"/>
      <c r="AX20" s="98"/>
      <c r="AY20" s="148"/>
      <c r="AZ20" s="191"/>
      <c r="BA20" s="194"/>
      <c r="BB20" s="196"/>
      <c r="BC20" s="200"/>
      <c r="BD20" s="201"/>
      <c r="BE20" s="202"/>
      <c r="BF20" s="202"/>
      <c r="BG20" s="204"/>
      <c r="BH20" s="185"/>
      <c r="BI20" s="187"/>
      <c r="BJ20" s="187"/>
      <c r="BK20" s="110">
        <f t="shared" si="4"/>
        <v>35</v>
      </c>
      <c r="BL20" s="74">
        <f t="shared" si="5"/>
        <v>35</v>
      </c>
      <c r="BM20" s="74">
        <f t="shared" si="6"/>
        <v>35</v>
      </c>
      <c r="BN20" s="74">
        <f t="shared" si="7"/>
        <v>35</v>
      </c>
      <c r="BO20" s="74">
        <f t="shared" si="8"/>
        <v>35</v>
      </c>
      <c r="BP20" s="74">
        <f t="shared" si="9"/>
        <v>35</v>
      </c>
      <c r="BQ20" s="85">
        <f t="shared" si="10"/>
        <v>175</v>
      </c>
    </row>
    <row r="21" spans="1:69" ht="15" customHeight="1">
      <c r="A21" s="192" t="s">
        <v>38</v>
      </c>
      <c r="B21" s="144" t="str">
        <f>'Rozpisky III.liga '!D107</f>
        <v>Bolení hlavy MO ČRS Plzeň 1</v>
      </c>
      <c r="C21" s="151"/>
      <c r="D21" s="41"/>
      <c r="E21" s="42"/>
      <c r="F21" s="43"/>
      <c r="G21" s="42"/>
      <c r="H21" s="42"/>
      <c r="I21" s="35"/>
      <c r="J21" s="148">
        <f>SUM(I21:I22)</f>
        <v>0</v>
      </c>
      <c r="K21" s="41">
        <f t="shared" si="0"/>
        <v>0</v>
      </c>
      <c r="L21" s="42">
        <f t="shared" si="0"/>
        <v>0</v>
      </c>
      <c r="M21" s="23"/>
      <c r="N21" s="42"/>
      <c r="O21" s="42"/>
      <c r="P21" s="35"/>
      <c r="Q21" s="148">
        <f>SUM(P21:P22)</f>
        <v>0</v>
      </c>
      <c r="R21" s="41">
        <f t="shared" si="1"/>
        <v>0</v>
      </c>
      <c r="S21" s="42">
        <f t="shared" si="1"/>
        <v>0</v>
      </c>
      <c r="T21" s="23"/>
      <c r="U21" s="42"/>
      <c r="V21" s="42"/>
      <c r="W21" s="35"/>
      <c r="X21" s="164">
        <f>SUM(W21:W22)</f>
        <v>0</v>
      </c>
      <c r="Y21" s="190">
        <f>G21+N21+G22+N22+U21+U22</f>
        <v>0</v>
      </c>
      <c r="Z21" s="193">
        <f>H21+O21+H22+O22+V21+V22</f>
        <v>0</v>
      </c>
      <c r="AA21" s="195">
        <f>J21+Q21+X21</f>
        <v>0</v>
      </c>
      <c r="AB21" s="197">
        <f>RANK(BH21,$BH$5:$BH$34,1)</f>
        <v>1</v>
      </c>
      <c r="AC21" s="205" t="s">
        <v>38</v>
      </c>
      <c r="AD21" s="199" t="str">
        <f>B21</f>
        <v>Bolení hlavy MO ČRS Plzeň 1</v>
      </c>
      <c r="AE21" s="41"/>
      <c r="AF21" s="42"/>
      <c r="AG21" s="43"/>
      <c r="AH21" s="42"/>
      <c r="AI21" s="42"/>
      <c r="AJ21" s="35"/>
      <c r="AK21" s="148">
        <f>SUM(AJ21:AJ22)</f>
        <v>0</v>
      </c>
      <c r="AL21" s="41">
        <f t="shared" si="2"/>
        <v>0</v>
      </c>
      <c r="AM21" s="42">
        <f t="shared" si="2"/>
        <v>0</v>
      </c>
      <c r="AN21" s="23"/>
      <c r="AO21" s="42"/>
      <c r="AP21" s="42"/>
      <c r="AQ21" s="35"/>
      <c r="AR21" s="148">
        <f>SUM(AQ21:AQ22)</f>
        <v>0</v>
      </c>
      <c r="AS21" s="41">
        <f t="shared" si="3"/>
        <v>0</v>
      </c>
      <c r="AT21" s="42">
        <f t="shared" si="3"/>
        <v>0</v>
      </c>
      <c r="AU21" s="23"/>
      <c r="AV21" s="42"/>
      <c r="AW21" s="42"/>
      <c r="AX21" s="35"/>
      <c r="AY21" s="148">
        <f>SUM(AX21:AX22)</f>
        <v>0</v>
      </c>
      <c r="AZ21" s="190">
        <f>AH21+AO21+AH22+AO22+AV21+AV22</f>
        <v>0</v>
      </c>
      <c r="BA21" s="193">
        <f>AI21+AP21+AI22+AP22+AW21+AW22</f>
        <v>0</v>
      </c>
      <c r="BB21" s="195">
        <f>AK21+AR21+AY21</f>
        <v>0</v>
      </c>
      <c r="BC21" s="200">
        <f>RANK(BI21,$BI$5:$BI$34,1)</f>
        <v>1</v>
      </c>
      <c r="BD21" s="201">
        <f>Y21+AZ21</f>
        <v>0</v>
      </c>
      <c r="BE21" s="202">
        <f>Z21+BA21</f>
        <v>0</v>
      </c>
      <c r="BF21" s="203">
        <f>AA21+BB21</f>
        <v>0</v>
      </c>
      <c r="BG21" s="204">
        <f>RANK(BJ21,$BJ$5:$BJ$34,1)</f>
        <v>1</v>
      </c>
      <c r="BH21" s="185">
        <f>SUM(AA21)+(-Z21/1000000000)</f>
        <v>0</v>
      </c>
      <c r="BI21" s="187">
        <f>SUM(BB21)+(-BA21/1000000000)</f>
        <v>0</v>
      </c>
      <c r="BJ21" s="187">
        <f>SUM(BF21)+(-BE21/1000000000)</f>
        <v>0</v>
      </c>
      <c r="BK21" s="108">
        <f t="shared" si="4"/>
        <v>35</v>
      </c>
      <c r="BL21" s="72">
        <f t="shared" si="5"/>
        <v>35</v>
      </c>
      <c r="BM21" s="73">
        <f t="shared" si="6"/>
        <v>35</v>
      </c>
      <c r="BN21" s="72">
        <f t="shared" si="7"/>
        <v>35</v>
      </c>
      <c r="BO21" s="72">
        <f t="shared" si="8"/>
        <v>35</v>
      </c>
      <c r="BP21" s="73">
        <f t="shared" si="9"/>
        <v>35</v>
      </c>
      <c r="BQ21" s="83">
        <f t="shared" si="10"/>
        <v>175</v>
      </c>
    </row>
    <row r="22" spans="1:69" ht="15" customHeight="1">
      <c r="A22" s="192"/>
      <c r="B22" s="145"/>
      <c r="C22" s="151"/>
      <c r="D22" s="24"/>
      <c r="E22" s="25"/>
      <c r="F22" s="46"/>
      <c r="G22" s="25"/>
      <c r="H22" s="25"/>
      <c r="I22" s="27"/>
      <c r="J22" s="148"/>
      <c r="K22" s="24">
        <f t="shared" si="0"/>
        <v>0</v>
      </c>
      <c r="L22" s="25">
        <f t="shared" si="0"/>
        <v>0</v>
      </c>
      <c r="M22" s="28"/>
      <c r="N22" s="25"/>
      <c r="O22" s="25"/>
      <c r="P22" s="27"/>
      <c r="Q22" s="148"/>
      <c r="R22" s="24">
        <f t="shared" si="1"/>
        <v>0</v>
      </c>
      <c r="S22" s="25">
        <f t="shared" si="1"/>
        <v>0</v>
      </c>
      <c r="T22" s="28"/>
      <c r="U22" s="25"/>
      <c r="V22" s="25"/>
      <c r="W22" s="27"/>
      <c r="X22" s="164"/>
      <c r="Y22" s="191"/>
      <c r="Z22" s="194"/>
      <c r="AA22" s="196"/>
      <c r="AB22" s="170"/>
      <c r="AC22" s="205"/>
      <c r="AD22" s="206"/>
      <c r="AE22" s="24"/>
      <c r="AF22" s="25"/>
      <c r="AG22" s="46"/>
      <c r="AH22" s="25"/>
      <c r="AI22" s="25"/>
      <c r="AJ22" s="27"/>
      <c r="AK22" s="148"/>
      <c r="AL22" s="24">
        <f t="shared" si="2"/>
        <v>0</v>
      </c>
      <c r="AM22" s="25">
        <f t="shared" si="2"/>
        <v>0</v>
      </c>
      <c r="AN22" s="28"/>
      <c r="AO22" s="25"/>
      <c r="AP22" s="25"/>
      <c r="AQ22" s="27"/>
      <c r="AR22" s="148"/>
      <c r="AS22" s="24">
        <f t="shared" si="3"/>
        <v>0</v>
      </c>
      <c r="AT22" s="25">
        <f t="shared" si="3"/>
        <v>0</v>
      </c>
      <c r="AU22" s="28"/>
      <c r="AV22" s="25"/>
      <c r="AW22" s="25"/>
      <c r="AX22" s="27"/>
      <c r="AY22" s="148"/>
      <c r="AZ22" s="191"/>
      <c r="BA22" s="194"/>
      <c r="BB22" s="196"/>
      <c r="BC22" s="200"/>
      <c r="BD22" s="201"/>
      <c r="BE22" s="202"/>
      <c r="BF22" s="202"/>
      <c r="BG22" s="204"/>
      <c r="BH22" s="185"/>
      <c r="BI22" s="187"/>
      <c r="BJ22" s="187"/>
      <c r="BK22" s="108">
        <f t="shared" si="4"/>
        <v>35</v>
      </c>
      <c r="BL22" s="72">
        <f t="shared" si="5"/>
        <v>35</v>
      </c>
      <c r="BM22" s="74">
        <f t="shared" si="6"/>
        <v>35</v>
      </c>
      <c r="BN22" s="72">
        <f t="shared" si="7"/>
        <v>35</v>
      </c>
      <c r="BO22" s="72">
        <f t="shared" si="8"/>
        <v>35</v>
      </c>
      <c r="BP22" s="74">
        <f t="shared" si="9"/>
        <v>35</v>
      </c>
      <c r="BQ22" s="83">
        <f t="shared" si="10"/>
        <v>175</v>
      </c>
    </row>
    <row r="23" spans="1:69" ht="15" customHeight="1" thickBot="1">
      <c r="A23" s="188"/>
      <c r="B23" s="142"/>
      <c r="C23" s="151"/>
      <c r="D23" s="31"/>
      <c r="E23" s="42"/>
      <c r="F23" s="33"/>
      <c r="G23" s="32"/>
      <c r="H23" s="32"/>
      <c r="I23" s="35"/>
      <c r="J23" s="148"/>
      <c r="K23" s="31"/>
      <c r="L23" s="32"/>
      <c r="M23" s="23"/>
      <c r="N23" s="32"/>
      <c r="O23" s="32"/>
      <c r="P23" s="35"/>
      <c r="Q23" s="148"/>
      <c r="R23" s="31"/>
      <c r="S23" s="32"/>
      <c r="T23" s="23"/>
      <c r="U23" s="32"/>
      <c r="V23" s="32"/>
      <c r="W23" s="35"/>
      <c r="X23" s="164"/>
      <c r="Y23" s="190"/>
      <c r="Z23" s="193"/>
      <c r="AA23" s="195"/>
      <c r="AB23" s="197"/>
      <c r="AC23" s="198"/>
      <c r="AD23" s="208"/>
      <c r="AE23" s="31"/>
      <c r="AF23" s="42"/>
      <c r="AG23" s="33"/>
      <c r="AH23" s="32"/>
      <c r="AI23" s="32"/>
      <c r="AJ23" s="35"/>
      <c r="AK23" s="148"/>
      <c r="AL23" s="31"/>
      <c r="AM23" s="32"/>
      <c r="AN23" s="23"/>
      <c r="AO23" s="32"/>
      <c r="AP23" s="32"/>
      <c r="AQ23" s="35"/>
      <c r="AR23" s="148"/>
      <c r="AS23" s="31"/>
      <c r="AT23" s="32"/>
      <c r="AU23" s="23"/>
      <c r="AV23" s="32"/>
      <c r="AW23" s="32"/>
      <c r="AX23" s="35"/>
      <c r="AY23" s="148"/>
      <c r="AZ23" s="190"/>
      <c r="BA23" s="193"/>
      <c r="BB23" s="195"/>
      <c r="BC23" s="200"/>
      <c r="BD23" s="201"/>
      <c r="BE23" s="202"/>
      <c r="BF23" s="203"/>
      <c r="BG23" s="204"/>
      <c r="BH23" s="185"/>
      <c r="BI23" s="187"/>
      <c r="BJ23" s="187"/>
      <c r="BK23" s="109"/>
      <c r="BL23" s="73"/>
      <c r="BM23" s="73"/>
      <c r="BN23" s="73"/>
      <c r="BO23" s="73"/>
      <c r="BP23" s="73"/>
      <c r="BQ23" s="84"/>
    </row>
    <row r="24" spans="1:69" ht="15" customHeight="1">
      <c r="A24" s="188"/>
      <c r="B24" s="143"/>
      <c r="C24" s="151"/>
      <c r="D24" s="24"/>
      <c r="E24" s="25"/>
      <c r="F24" s="40"/>
      <c r="G24" s="37"/>
      <c r="H24" s="37"/>
      <c r="I24" s="39"/>
      <c r="J24" s="148"/>
      <c r="K24" s="36"/>
      <c r="L24" s="37"/>
      <c r="M24" s="28"/>
      <c r="N24" s="37"/>
      <c r="O24" s="37"/>
      <c r="P24" s="39"/>
      <c r="Q24" s="148"/>
      <c r="R24" s="36"/>
      <c r="S24" s="37"/>
      <c r="T24" s="28"/>
      <c r="U24" s="37"/>
      <c r="V24" s="37"/>
      <c r="W24" s="39"/>
      <c r="X24" s="164"/>
      <c r="Y24" s="191"/>
      <c r="Z24" s="194"/>
      <c r="AA24" s="196"/>
      <c r="AB24" s="170"/>
      <c r="AC24" s="198"/>
      <c r="AD24" s="174"/>
      <c r="AE24" s="24"/>
      <c r="AF24" s="25"/>
      <c r="AG24" s="40"/>
      <c r="AH24" s="37"/>
      <c r="AI24" s="37"/>
      <c r="AJ24" s="39"/>
      <c r="AK24" s="148"/>
      <c r="AL24" s="36"/>
      <c r="AM24" s="37"/>
      <c r="AN24" s="28"/>
      <c r="AO24" s="37"/>
      <c r="AP24" s="37"/>
      <c r="AQ24" s="39"/>
      <c r="AR24" s="148"/>
      <c r="AS24" s="36"/>
      <c r="AT24" s="37"/>
      <c r="AU24" s="28"/>
      <c r="AV24" s="37"/>
      <c r="AW24" s="37"/>
      <c r="AX24" s="39"/>
      <c r="AY24" s="148"/>
      <c r="AZ24" s="191"/>
      <c r="BA24" s="194"/>
      <c r="BB24" s="196"/>
      <c r="BC24" s="200"/>
      <c r="BD24" s="201"/>
      <c r="BE24" s="202"/>
      <c r="BF24" s="202"/>
      <c r="BG24" s="204"/>
      <c r="BH24" s="185"/>
      <c r="BI24" s="187"/>
      <c r="BJ24" s="187"/>
      <c r="BK24" s="110"/>
      <c r="BL24" s="74"/>
      <c r="BM24" s="74"/>
      <c r="BN24" s="74"/>
      <c r="BO24" s="74"/>
      <c r="BP24" s="74"/>
      <c r="BQ24" s="85"/>
    </row>
    <row r="25" spans="1:69" ht="15" customHeight="1">
      <c r="A25" s="192"/>
      <c r="B25" s="144"/>
      <c r="C25" s="151"/>
      <c r="D25" s="31"/>
      <c r="E25" s="42"/>
      <c r="F25" s="43"/>
      <c r="G25" s="42"/>
      <c r="H25" s="42"/>
      <c r="I25" s="45"/>
      <c r="J25" s="148"/>
      <c r="K25" s="41"/>
      <c r="L25" s="42"/>
      <c r="M25" s="23"/>
      <c r="N25" s="42"/>
      <c r="O25" s="42"/>
      <c r="P25" s="45"/>
      <c r="Q25" s="148"/>
      <c r="R25" s="41"/>
      <c r="S25" s="42"/>
      <c r="T25" s="23"/>
      <c r="U25" s="42"/>
      <c r="V25" s="42"/>
      <c r="W25" s="45"/>
      <c r="X25" s="164"/>
      <c r="Y25" s="190"/>
      <c r="Z25" s="193"/>
      <c r="AA25" s="195"/>
      <c r="AB25" s="197"/>
      <c r="AC25" s="205"/>
      <c r="AD25" s="199"/>
      <c r="AE25" s="31"/>
      <c r="AF25" s="42"/>
      <c r="AG25" s="43"/>
      <c r="AH25" s="42"/>
      <c r="AI25" s="42"/>
      <c r="AJ25" s="45"/>
      <c r="AK25" s="148"/>
      <c r="AL25" s="41"/>
      <c r="AM25" s="42"/>
      <c r="AN25" s="23"/>
      <c r="AO25" s="42"/>
      <c r="AP25" s="42"/>
      <c r="AQ25" s="45"/>
      <c r="AR25" s="148"/>
      <c r="AS25" s="41"/>
      <c r="AT25" s="42"/>
      <c r="AU25" s="23"/>
      <c r="AV25" s="42"/>
      <c r="AW25" s="42"/>
      <c r="AX25" s="45"/>
      <c r="AY25" s="148"/>
      <c r="AZ25" s="190"/>
      <c r="BA25" s="193"/>
      <c r="BB25" s="195"/>
      <c r="BC25" s="200"/>
      <c r="BD25" s="201"/>
      <c r="BE25" s="202"/>
      <c r="BF25" s="203"/>
      <c r="BG25" s="204"/>
      <c r="BH25" s="185"/>
      <c r="BI25" s="187"/>
      <c r="BJ25" s="187"/>
      <c r="BK25" s="108"/>
      <c r="BL25" s="72"/>
      <c r="BM25" s="73"/>
      <c r="BN25" s="72"/>
      <c r="BO25" s="72"/>
      <c r="BP25" s="73"/>
      <c r="BQ25" s="83"/>
    </row>
    <row r="26" spans="1:69" ht="15" customHeight="1">
      <c r="A26" s="192"/>
      <c r="B26" s="143"/>
      <c r="C26" s="151"/>
      <c r="D26" s="36"/>
      <c r="E26" s="25"/>
      <c r="F26" s="46"/>
      <c r="G26" s="25"/>
      <c r="H26" s="25"/>
      <c r="I26" s="27"/>
      <c r="J26" s="148"/>
      <c r="K26" s="24"/>
      <c r="L26" s="25"/>
      <c r="M26" s="28"/>
      <c r="N26" s="25"/>
      <c r="O26" s="25"/>
      <c r="P26" s="27"/>
      <c r="Q26" s="148"/>
      <c r="R26" s="24"/>
      <c r="S26" s="25"/>
      <c r="T26" s="28"/>
      <c r="U26" s="25"/>
      <c r="V26" s="25"/>
      <c r="W26" s="27"/>
      <c r="X26" s="164"/>
      <c r="Y26" s="191"/>
      <c r="Z26" s="194"/>
      <c r="AA26" s="196"/>
      <c r="AB26" s="170"/>
      <c r="AC26" s="205"/>
      <c r="AD26" s="199"/>
      <c r="AE26" s="36"/>
      <c r="AF26" s="25"/>
      <c r="AG26" s="46"/>
      <c r="AH26" s="25"/>
      <c r="AI26" s="25"/>
      <c r="AJ26" s="27"/>
      <c r="AK26" s="148"/>
      <c r="AL26" s="24"/>
      <c r="AM26" s="25"/>
      <c r="AN26" s="28"/>
      <c r="AO26" s="25"/>
      <c r="AP26" s="25"/>
      <c r="AQ26" s="27"/>
      <c r="AR26" s="148"/>
      <c r="AS26" s="24"/>
      <c r="AT26" s="25"/>
      <c r="AU26" s="28"/>
      <c r="AV26" s="25"/>
      <c r="AW26" s="25"/>
      <c r="AX26" s="27"/>
      <c r="AY26" s="148"/>
      <c r="AZ26" s="191"/>
      <c r="BA26" s="194"/>
      <c r="BB26" s="196"/>
      <c r="BC26" s="200"/>
      <c r="BD26" s="201"/>
      <c r="BE26" s="202"/>
      <c r="BF26" s="202"/>
      <c r="BG26" s="204"/>
      <c r="BH26" s="185"/>
      <c r="BI26" s="187"/>
      <c r="BJ26" s="187"/>
      <c r="BK26" s="108"/>
      <c r="BL26" s="72"/>
      <c r="BM26" s="74"/>
      <c r="BN26" s="72"/>
      <c r="BO26" s="72"/>
      <c r="BP26" s="74"/>
      <c r="BQ26" s="83"/>
    </row>
    <row r="27" spans="1:69" ht="15" customHeight="1">
      <c r="A27" s="188"/>
      <c r="B27" s="144"/>
      <c r="C27" s="151"/>
      <c r="D27" s="41"/>
      <c r="E27" s="42"/>
      <c r="F27" s="43"/>
      <c r="G27" s="42"/>
      <c r="H27" s="42"/>
      <c r="I27" s="35"/>
      <c r="J27" s="148"/>
      <c r="K27" s="31"/>
      <c r="L27" s="32"/>
      <c r="M27" s="23"/>
      <c r="N27" s="42"/>
      <c r="O27" s="42"/>
      <c r="P27" s="35"/>
      <c r="Q27" s="148"/>
      <c r="R27" s="31"/>
      <c r="S27" s="32"/>
      <c r="T27" s="23"/>
      <c r="U27" s="42"/>
      <c r="V27" s="42"/>
      <c r="W27" s="35"/>
      <c r="X27" s="164"/>
      <c r="Y27" s="190"/>
      <c r="Z27" s="193"/>
      <c r="AA27" s="195"/>
      <c r="AB27" s="197"/>
      <c r="AC27" s="198"/>
      <c r="AD27" s="199"/>
      <c r="AE27" s="41"/>
      <c r="AF27" s="42"/>
      <c r="AG27" s="33"/>
      <c r="AH27" s="32"/>
      <c r="AI27" s="32"/>
      <c r="AJ27" s="35"/>
      <c r="AK27" s="148"/>
      <c r="AL27" s="31"/>
      <c r="AM27" s="32"/>
      <c r="AN27" s="23"/>
      <c r="AO27" s="42"/>
      <c r="AP27" s="42"/>
      <c r="AQ27" s="35"/>
      <c r="AR27" s="148"/>
      <c r="AS27" s="31"/>
      <c r="AT27" s="32"/>
      <c r="AU27" s="23"/>
      <c r="AV27" s="42"/>
      <c r="AW27" s="42"/>
      <c r="AX27" s="35"/>
      <c r="AY27" s="148"/>
      <c r="AZ27" s="190"/>
      <c r="BA27" s="193"/>
      <c r="BB27" s="195"/>
      <c r="BC27" s="200"/>
      <c r="BD27" s="201"/>
      <c r="BE27" s="202"/>
      <c r="BF27" s="203"/>
      <c r="BG27" s="204"/>
      <c r="BH27" s="185"/>
      <c r="BI27" s="187"/>
      <c r="BJ27" s="187"/>
      <c r="BK27" s="109"/>
      <c r="BL27" s="73"/>
      <c r="BM27" s="73"/>
      <c r="BN27" s="73"/>
      <c r="BO27" s="73"/>
      <c r="BP27" s="73"/>
      <c r="BQ27" s="84"/>
    </row>
    <row r="28" spans="1:69" ht="15" customHeight="1">
      <c r="A28" s="188"/>
      <c r="B28" s="145"/>
      <c r="C28" s="151"/>
      <c r="D28" s="24"/>
      <c r="E28" s="25"/>
      <c r="F28" s="46"/>
      <c r="G28" s="25"/>
      <c r="H28" s="25"/>
      <c r="I28" s="39"/>
      <c r="J28" s="148"/>
      <c r="K28" s="36"/>
      <c r="L28" s="37"/>
      <c r="M28" s="28"/>
      <c r="N28" s="25"/>
      <c r="O28" s="25"/>
      <c r="P28" s="39"/>
      <c r="Q28" s="148"/>
      <c r="R28" s="36"/>
      <c r="S28" s="37"/>
      <c r="T28" s="28"/>
      <c r="U28" s="25"/>
      <c r="V28" s="25"/>
      <c r="W28" s="39"/>
      <c r="X28" s="164"/>
      <c r="Y28" s="191"/>
      <c r="Z28" s="194"/>
      <c r="AA28" s="196"/>
      <c r="AB28" s="170"/>
      <c r="AC28" s="198"/>
      <c r="AD28" s="206"/>
      <c r="AE28" s="24"/>
      <c r="AF28" s="25"/>
      <c r="AG28" s="40"/>
      <c r="AH28" s="37"/>
      <c r="AI28" s="37"/>
      <c r="AJ28" s="39"/>
      <c r="AK28" s="148"/>
      <c r="AL28" s="36"/>
      <c r="AM28" s="37"/>
      <c r="AN28" s="28"/>
      <c r="AO28" s="25"/>
      <c r="AP28" s="25"/>
      <c r="AQ28" s="39"/>
      <c r="AR28" s="148"/>
      <c r="AS28" s="36"/>
      <c r="AT28" s="37"/>
      <c r="AU28" s="28"/>
      <c r="AV28" s="25"/>
      <c r="AW28" s="25"/>
      <c r="AX28" s="39"/>
      <c r="AY28" s="148"/>
      <c r="AZ28" s="191"/>
      <c r="BA28" s="194"/>
      <c r="BB28" s="196"/>
      <c r="BC28" s="200"/>
      <c r="BD28" s="201"/>
      <c r="BE28" s="202"/>
      <c r="BF28" s="202"/>
      <c r="BG28" s="204"/>
      <c r="BH28" s="185"/>
      <c r="BI28" s="187"/>
      <c r="BJ28" s="187"/>
      <c r="BK28" s="110"/>
      <c r="BL28" s="74"/>
      <c r="BM28" s="74"/>
      <c r="BN28" s="74"/>
      <c r="BO28" s="74"/>
      <c r="BP28" s="74"/>
      <c r="BQ28" s="85"/>
    </row>
    <row r="29" spans="1:69" ht="15" customHeight="1" thickBot="1">
      <c r="A29" s="192"/>
      <c r="B29" s="142"/>
      <c r="C29" s="151"/>
      <c r="D29" s="36"/>
      <c r="E29" s="42"/>
      <c r="F29" s="33"/>
      <c r="G29" s="32"/>
      <c r="H29" s="32"/>
      <c r="I29" s="45"/>
      <c r="J29" s="148"/>
      <c r="K29" s="41"/>
      <c r="L29" s="42"/>
      <c r="M29" s="48"/>
      <c r="N29" s="32"/>
      <c r="O29" s="32"/>
      <c r="P29" s="45"/>
      <c r="Q29" s="148"/>
      <c r="R29" s="41"/>
      <c r="S29" s="42"/>
      <c r="T29" s="48"/>
      <c r="U29" s="32"/>
      <c r="V29" s="32"/>
      <c r="W29" s="45"/>
      <c r="X29" s="164"/>
      <c r="Y29" s="190"/>
      <c r="Z29" s="193"/>
      <c r="AA29" s="195"/>
      <c r="AB29" s="197"/>
      <c r="AC29" s="205"/>
      <c r="AD29" s="208"/>
      <c r="AE29" s="36"/>
      <c r="AF29" s="42"/>
      <c r="AG29" s="43"/>
      <c r="AH29" s="42"/>
      <c r="AI29" s="42"/>
      <c r="AJ29" s="45"/>
      <c r="AK29" s="148"/>
      <c r="AL29" s="41"/>
      <c r="AM29" s="42"/>
      <c r="AN29" s="48"/>
      <c r="AO29" s="32"/>
      <c r="AP29" s="32"/>
      <c r="AQ29" s="45"/>
      <c r="AR29" s="148"/>
      <c r="AS29" s="41"/>
      <c r="AT29" s="42"/>
      <c r="AU29" s="48"/>
      <c r="AV29" s="32"/>
      <c r="AW29" s="32"/>
      <c r="AX29" s="45"/>
      <c r="AY29" s="148"/>
      <c r="AZ29" s="190"/>
      <c r="BA29" s="193"/>
      <c r="BB29" s="195"/>
      <c r="BC29" s="200"/>
      <c r="BD29" s="201"/>
      <c r="BE29" s="202"/>
      <c r="BF29" s="203"/>
      <c r="BG29" s="204"/>
      <c r="BH29" s="185"/>
      <c r="BI29" s="187"/>
      <c r="BJ29" s="187"/>
      <c r="BK29" s="108"/>
      <c r="BL29" s="72"/>
      <c r="BM29" s="73"/>
      <c r="BN29" s="72"/>
      <c r="BO29" s="72"/>
      <c r="BP29" s="73"/>
      <c r="BQ29" s="83"/>
    </row>
    <row r="30" spans="1:69" ht="15" customHeight="1">
      <c r="A30" s="192"/>
      <c r="B30" s="143"/>
      <c r="C30" s="151"/>
      <c r="D30" s="31"/>
      <c r="E30" s="25"/>
      <c r="F30" s="40"/>
      <c r="G30" s="37"/>
      <c r="H30" s="37"/>
      <c r="I30" s="39"/>
      <c r="J30" s="148"/>
      <c r="K30" s="24"/>
      <c r="L30" s="25"/>
      <c r="M30" s="28"/>
      <c r="N30" s="37"/>
      <c r="O30" s="37"/>
      <c r="P30" s="39"/>
      <c r="Q30" s="148"/>
      <c r="R30" s="24"/>
      <c r="S30" s="25"/>
      <c r="T30" s="28"/>
      <c r="U30" s="37"/>
      <c r="V30" s="37"/>
      <c r="W30" s="39"/>
      <c r="X30" s="164"/>
      <c r="Y30" s="191"/>
      <c r="Z30" s="194"/>
      <c r="AA30" s="196"/>
      <c r="AB30" s="170"/>
      <c r="AC30" s="205"/>
      <c r="AD30" s="174"/>
      <c r="AE30" s="31"/>
      <c r="AF30" s="25"/>
      <c r="AG30" s="46"/>
      <c r="AH30" s="25"/>
      <c r="AI30" s="25"/>
      <c r="AJ30" s="39"/>
      <c r="AK30" s="148"/>
      <c r="AL30" s="24"/>
      <c r="AM30" s="25"/>
      <c r="AN30" s="28"/>
      <c r="AO30" s="37"/>
      <c r="AP30" s="37"/>
      <c r="AQ30" s="39"/>
      <c r="AR30" s="148"/>
      <c r="AS30" s="24"/>
      <c r="AT30" s="25"/>
      <c r="AU30" s="28"/>
      <c r="AV30" s="37"/>
      <c r="AW30" s="37"/>
      <c r="AX30" s="39"/>
      <c r="AY30" s="148"/>
      <c r="AZ30" s="191"/>
      <c r="BA30" s="194"/>
      <c r="BB30" s="196"/>
      <c r="BC30" s="200"/>
      <c r="BD30" s="201"/>
      <c r="BE30" s="202"/>
      <c r="BF30" s="202"/>
      <c r="BG30" s="204"/>
      <c r="BH30" s="185"/>
      <c r="BI30" s="187"/>
      <c r="BJ30" s="187"/>
      <c r="BK30" s="108"/>
      <c r="BL30" s="72"/>
      <c r="BM30" s="74"/>
      <c r="BN30" s="72"/>
      <c r="BO30" s="72"/>
      <c r="BP30" s="74"/>
      <c r="BQ30" s="83"/>
    </row>
    <row r="31" spans="1:69" ht="15" customHeight="1">
      <c r="A31" s="188"/>
      <c r="B31" s="144"/>
      <c r="C31" s="151"/>
      <c r="D31" s="41"/>
      <c r="E31" s="42"/>
      <c r="F31" s="43"/>
      <c r="G31" s="42"/>
      <c r="H31" s="42"/>
      <c r="I31" s="45"/>
      <c r="J31" s="148"/>
      <c r="K31" s="31"/>
      <c r="L31" s="32"/>
      <c r="M31" s="23"/>
      <c r="N31" s="42"/>
      <c r="O31" s="42"/>
      <c r="P31" s="45"/>
      <c r="Q31" s="148"/>
      <c r="R31" s="31"/>
      <c r="S31" s="32"/>
      <c r="T31" s="23"/>
      <c r="U31" s="42"/>
      <c r="V31" s="42"/>
      <c r="W31" s="45"/>
      <c r="X31" s="164"/>
      <c r="Y31" s="190"/>
      <c r="Z31" s="193"/>
      <c r="AA31" s="195"/>
      <c r="AB31" s="197"/>
      <c r="AC31" s="198"/>
      <c r="AD31" s="199"/>
      <c r="AE31" s="41"/>
      <c r="AF31" s="42"/>
      <c r="AG31" s="33"/>
      <c r="AH31" s="32"/>
      <c r="AI31" s="32"/>
      <c r="AJ31" s="45"/>
      <c r="AK31" s="148"/>
      <c r="AL31" s="31"/>
      <c r="AM31" s="32"/>
      <c r="AN31" s="23"/>
      <c r="AO31" s="42"/>
      <c r="AP31" s="42"/>
      <c r="AQ31" s="45"/>
      <c r="AR31" s="148"/>
      <c r="AS31" s="31"/>
      <c r="AT31" s="32"/>
      <c r="AU31" s="23"/>
      <c r="AV31" s="42"/>
      <c r="AW31" s="42"/>
      <c r="AX31" s="45"/>
      <c r="AY31" s="148"/>
      <c r="AZ31" s="190"/>
      <c r="BA31" s="193"/>
      <c r="BB31" s="195"/>
      <c r="BC31" s="200"/>
      <c r="BD31" s="201"/>
      <c r="BE31" s="202"/>
      <c r="BF31" s="203"/>
      <c r="BG31" s="204"/>
      <c r="BH31" s="185"/>
      <c r="BI31" s="187"/>
      <c r="BJ31" s="187"/>
      <c r="BK31" s="109"/>
      <c r="BL31" s="73"/>
      <c r="BM31" s="73"/>
      <c r="BN31" s="73"/>
      <c r="BO31" s="73"/>
      <c r="BP31" s="73"/>
      <c r="BQ31" s="84"/>
    </row>
    <row r="32" spans="1:69" ht="15" customHeight="1">
      <c r="A32" s="188"/>
      <c r="B32" s="143"/>
      <c r="C32" s="151"/>
      <c r="D32" s="24"/>
      <c r="E32" s="25"/>
      <c r="F32" s="46"/>
      <c r="G32" s="25"/>
      <c r="H32" s="25"/>
      <c r="I32" s="27"/>
      <c r="J32" s="148"/>
      <c r="K32" s="36"/>
      <c r="L32" s="37"/>
      <c r="M32" s="28"/>
      <c r="N32" s="25"/>
      <c r="O32" s="25"/>
      <c r="P32" s="27"/>
      <c r="Q32" s="148"/>
      <c r="R32" s="36"/>
      <c r="S32" s="37"/>
      <c r="T32" s="28"/>
      <c r="U32" s="25"/>
      <c r="V32" s="25"/>
      <c r="W32" s="27"/>
      <c r="X32" s="164"/>
      <c r="Y32" s="191"/>
      <c r="Z32" s="194"/>
      <c r="AA32" s="196"/>
      <c r="AB32" s="170"/>
      <c r="AC32" s="198"/>
      <c r="AD32" s="199"/>
      <c r="AE32" s="24"/>
      <c r="AF32" s="25"/>
      <c r="AG32" s="40"/>
      <c r="AH32" s="37"/>
      <c r="AI32" s="37"/>
      <c r="AJ32" s="27"/>
      <c r="AK32" s="148"/>
      <c r="AL32" s="36"/>
      <c r="AM32" s="37"/>
      <c r="AN32" s="28"/>
      <c r="AO32" s="25"/>
      <c r="AP32" s="25"/>
      <c r="AQ32" s="27"/>
      <c r="AR32" s="148"/>
      <c r="AS32" s="36"/>
      <c r="AT32" s="37"/>
      <c r="AU32" s="28"/>
      <c r="AV32" s="25"/>
      <c r="AW32" s="25"/>
      <c r="AX32" s="27"/>
      <c r="AY32" s="148"/>
      <c r="AZ32" s="191"/>
      <c r="BA32" s="194"/>
      <c r="BB32" s="196"/>
      <c r="BC32" s="200"/>
      <c r="BD32" s="201"/>
      <c r="BE32" s="202"/>
      <c r="BF32" s="202"/>
      <c r="BG32" s="204"/>
      <c r="BH32" s="185"/>
      <c r="BI32" s="187"/>
      <c r="BJ32" s="187"/>
      <c r="BK32" s="110"/>
      <c r="BL32" s="74"/>
      <c r="BM32" s="74"/>
      <c r="BN32" s="74"/>
      <c r="BO32" s="74"/>
      <c r="BP32" s="74"/>
      <c r="BQ32" s="85"/>
    </row>
    <row r="33" spans="1:69" ht="15" customHeight="1">
      <c r="A33" s="192"/>
      <c r="B33" s="144"/>
      <c r="C33" s="151"/>
      <c r="D33" s="103"/>
      <c r="E33" s="42"/>
      <c r="F33" s="43"/>
      <c r="G33" s="42"/>
      <c r="H33" s="42"/>
      <c r="I33" s="45"/>
      <c r="J33" s="148"/>
      <c r="K33" s="41"/>
      <c r="L33" s="42"/>
      <c r="M33" s="23"/>
      <c r="N33" s="32"/>
      <c r="O33" s="32"/>
      <c r="P33" s="45"/>
      <c r="Q33" s="148"/>
      <c r="R33" s="41"/>
      <c r="S33" s="42"/>
      <c r="T33" s="23"/>
      <c r="U33" s="32"/>
      <c r="V33" s="32"/>
      <c r="W33" s="45"/>
      <c r="X33" s="164"/>
      <c r="Y33" s="211"/>
      <c r="Z33" s="214"/>
      <c r="AA33" s="212"/>
      <c r="AB33" s="197"/>
      <c r="AC33" s="205"/>
      <c r="AD33" s="199"/>
      <c r="AE33" s="36"/>
      <c r="AF33" s="42"/>
      <c r="AG33" s="43"/>
      <c r="AH33" s="42"/>
      <c r="AI33" s="42"/>
      <c r="AJ33" s="45"/>
      <c r="AK33" s="148"/>
      <c r="AL33" s="41"/>
      <c r="AM33" s="42"/>
      <c r="AN33" s="23"/>
      <c r="AO33" s="32"/>
      <c r="AP33" s="32"/>
      <c r="AQ33" s="45"/>
      <c r="AR33" s="148"/>
      <c r="AS33" s="41"/>
      <c r="AT33" s="42"/>
      <c r="AU33" s="23"/>
      <c r="AV33" s="32"/>
      <c r="AW33" s="32"/>
      <c r="AX33" s="45"/>
      <c r="AY33" s="148"/>
      <c r="AZ33" s="211"/>
      <c r="BA33" s="214"/>
      <c r="BB33" s="212"/>
      <c r="BC33" s="200"/>
      <c r="BD33" s="201"/>
      <c r="BE33" s="202"/>
      <c r="BF33" s="203"/>
      <c r="BG33" s="204"/>
      <c r="BH33" s="185"/>
      <c r="BI33" s="187"/>
      <c r="BJ33" s="187"/>
      <c r="BK33" s="108"/>
      <c r="BL33" s="72"/>
      <c r="BM33" s="73"/>
      <c r="BN33" s="72"/>
      <c r="BO33" s="72"/>
      <c r="BP33" s="73"/>
      <c r="BQ33" s="83"/>
    </row>
    <row r="34" spans="1:69" ht="15" customHeight="1">
      <c r="A34" s="192"/>
      <c r="B34" s="145"/>
      <c r="C34" s="151"/>
      <c r="D34" s="104"/>
      <c r="E34" s="105"/>
      <c r="F34" s="106"/>
      <c r="G34" s="105"/>
      <c r="H34" s="105"/>
      <c r="I34" s="98"/>
      <c r="J34" s="210"/>
      <c r="K34" s="24"/>
      <c r="L34" s="25"/>
      <c r="M34" s="28"/>
      <c r="N34" s="37"/>
      <c r="O34" s="37"/>
      <c r="P34" s="98"/>
      <c r="Q34" s="148"/>
      <c r="R34" s="24"/>
      <c r="S34" s="25"/>
      <c r="T34" s="28"/>
      <c r="U34" s="37"/>
      <c r="V34" s="37"/>
      <c r="W34" s="98"/>
      <c r="X34" s="164"/>
      <c r="Y34" s="191"/>
      <c r="Z34" s="194"/>
      <c r="AA34" s="196"/>
      <c r="AB34" s="170"/>
      <c r="AC34" s="205"/>
      <c r="AD34" s="206"/>
      <c r="AE34" s="31"/>
      <c r="AF34" s="25"/>
      <c r="AG34" s="46"/>
      <c r="AH34" s="25"/>
      <c r="AI34" s="25"/>
      <c r="AJ34" s="98"/>
      <c r="AK34" s="148"/>
      <c r="AL34" s="24"/>
      <c r="AM34" s="25"/>
      <c r="AN34" s="28"/>
      <c r="AO34" s="37"/>
      <c r="AP34" s="37"/>
      <c r="AQ34" s="98"/>
      <c r="AR34" s="148"/>
      <c r="AS34" s="24"/>
      <c r="AT34" s="25"/>
      <c r="AU34" s="28"/>
      <c r="AV34" s="37"/>
      <c r="AW34" s="37"/>
      <c r="AX34" s="98"/>
      <c r="AY34" s="148"/>
      <c r="AZ34" s="191"/>
      <c r="BA34" s="194"/>
      <c r="BB34" s="196"/>
      <c r="BC34" s="200"/>
      <c r="BD34" s="201"/>
      <c r="BE34" s="202"/>
      <c r="BF34" s="202"/>
      <c r="BG34" s="204"/>
      <c r="BH34" s="185"/>
      <c r="BI34" s="187"/>
      <c r="BJ34" s="187"/>
      <c r="BK34" s="108"/>
      <c r="BL34" s="72"/>
      <c r="BM34" s="74"/>
      <c r="BN34" s="72"/>
      <c r="BO34" s="72"/>
      <c r="BP34" s="74"/>
      <c r="BQ34" s="83"/>
    </row>
    <row r="35" spans="1:69" ht="15" customHeight="1" thickBot="1">
      <c r="A35" s="215"/>
      <c r="B35" s="142"/>
      <c r="C35" s="217"/>
      <c r="D35" s="102"/>
      <c r="E35" s="32"/>
      <c r="F35" s="33"/>
      <c r="G35" s="32"/>
      <c r="H35" s="32"/>
      <c r="I35" s="35"/>
      <c r="J35" s="219"/>
      <c r="K35" s="99"/>
      <c r="L35" s="32"/>
      <c r="M35" s="23"/>
      <c r="N35" s="42"/>
      <c r="O35" s="42"/>
      <c r="P35" s="45"/>
      <c r="Q35" s="221"/>
      <c r="R35" s="99"/>
      <c r="S35" s="32"/>
      <c r="T35" s="23"/>
      <c r="U35" s="42"/>
      <c r="V35" s="42"/>
      <c r="W35" s="45"/>
      <c r="X35" s="241"/>
      <c r="Y35" s="211"/>
      <c r="Z35" s="214"/>
      <c r="AA35" s="212"/>
      <c r="AB35" s="197"/>
      <c r="AC35" s="233"/>
      <c r="AD35" s="208"/>
      <c r="AE35" s="41"/>
      <c r="AF35" s="42"/>
      <c r="AG35" s="33"/>
      <c r="AH35" s="32"/>
      <c r="AI35" s="32"/>
      <c r="AJ35" s="35"/>
      <c r="AK35" s="148"/>
      <c r="AL35" s="31"/>
      <c r="AM35" s="32"/>
      <c r="AN35" s="23"/>
      <c r="AO35" s="42"/>
      <c r="AP35" s="42"/>
      <c r="AQ35" s="45"/>
      <c r="AR35" s="148"/>
      <c r="AS35" s="99"/>
      <c r="AT35" s="32"/>
      <c r="AU35" s="23"/>
      <c r="AV35" s="42"/>
      <c r="AW35" s="42"/>
      <c r="AX35" s="45"/>
      <c r="AY35" s="221"/>
      <c r="AZ35" s="211"/>
      <c r="BA35" s="214"/>
      <c r="BB35" s="212"/>
      <c r="BC35" s="200"/>
      <c r="BD35" s="223"/>
      <c r="BE35" s="236"/>
      <c r="BF35" s="229"/>
      <c r="BG35" s="204"/>
      <c r="BH35" s="185"/>
      <c r="BI35" s="187"/>
      <c r="BJ35" s="187"/>
      <c r="BK35" s="109"/>
      <c r="BL35" s="73"/>
      <c r="BM35" s="30"/>
      <c r="BN35" s="73"/>
      <c r="BO35" s="73"/>
      <c r="BP35" s="30"/>
      <c r="BQ35" s="84"/>
    </row>
    <row r="36" spans="1:69" ht="15" customHeight="1" thickBot="1">
      <c r="A36" s="216"/>
      <c r="B36" s="146"/>
      <c r="C36" s="218"/>
      <c r="D36" s="101"/>
      <c r="E36" s="87"/>
      <c r="F36" s="88"/>
      <c r="G36" s="87"/>
      <c r="H36" s="87"/>
      <c r="I36" s="89"/>
      <c r="J36" s="220"/>
      <c r="K36" s="100"/>
      <c r="L36" s="87"/>
      <c r="M36" s="90"/>
      <c r="N36" s="87"/>
      <c r="O36" s="87"/>
      <c r="P36" s="89"/>
      <c r="Q36" s="213"/>
      <c r="R36" s="100"/>
      <c r="S36" s="87"/>
      <c r="T36" s="90"/>
      <c r="U36" s="87"/>
      <c r="V36" s="87"/>
      <c r="W36" s="89"/>
      <c r="X36" s="242"/>
      <c r="Y36" s="226"/>
      <c r="Z36" s="227"/>
      <c r="AA36" s="228"/>
      <c r="AB36" s="232"/>
      <c r="AC36" s="234"/>
      <c r="AD36" s="235"/>
      <c r="AE36" s="86"/>
      <c r="AF36" s="87"/>
      <c r="AG36" s="88"/>
      <c r="AH36" s="87"/>
      <c r="AI36" s="87"/>
      <c r="AJ36" s="89"/>
      <c r="AK36" s="213"/>
      <c r="AL36" s="86"/>
      <c r="AM36" s="87"/>
      <c r="AN36" s="90"/>
      <c r="AO36" s="87"/>
      <c r="AP36" s="87"/>
      <c r="AQ36" s="89"/>
      <c r="AR36" s="213"/>
      <c r="AS36" s="100"/>
      <c r="AT36" s="87"/>
      <c r="AU36" s="90"/>
      <c r="AV36" s="87"/>
      <c r="AW36" s="87"/>
      <c r="AX36" s="89"/>
      <c r="AY36" s="213"/>
      <c r="AZ36" s="226"/>
      <c r="BA36" s="227"/>
      <c r="BB36" s="228"/>
      <c r="BC36" s="200"/>
      <c r="BD36" s="224"/>
      <c r="BE36" s="230"/>
      <c r="BF36" s="230"/>
      <c r="BG36" s="204"/>
      <c r="BH36" s="231"/>
      <c r="BI36" s="222"/>
      <c r="BJ36" s="222"/>
      <c r="BK36" s="111"/>
      <c r="BL36" s="91"/>
      <c r="BM36" s="112"/>
      <c r="BN36" s="91"/>
      <c r="BO36" s="91"/>
      <c r="BP36" s="112"/>
      <c r="BQ36" s="92"/>
    </row>
    <row r="37" spans="1:69" ht="15" customHeight="1" thickBo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2"/>
      <c r="BI37" s="2"/>
      <c r="BJ37" s="2"/>
      <c r="BK37" s="3"/>
      <c r="BL37" s="3"/>
      <c r="BM37" s="3"/>
      <c r="BN37" s="3"/>
      <c r="BP37" s="3"/>
      <c r="BQ37" s="3"/>
    </row>
    <row r="38" spans="1:69" ht="15" customHeight="1" thickBot="1">
      <c r="A38" s="1"/>
      <c r="B38" s="1"/>
      <c r="C38" s="1"/>
      <c r="D38" s="1"/>
      <c r="E38" s="225" t="s">
        <v>39</v>
      </c>
      <c r="F38" s="225"/>
      <c r="G38" s="225"/>
      <c r="H38" s="225"/>
      <c r="I38" s="225"/>
      <c r="J38" s="225"/>
      <c r="K38" s="225"/>
      <c r="L38" s="225"/>
      <c r="M38" s="225"/>
      <c r="N38" s="225"/>
      <c r="O38" s="225"/>
      <c r="P38" s="225"/>
      <c r="Q38" s="225"/>
      <c r="R38" s="225"/>
      <c r="S38" s="225"/>
      <c r="T38" s="225"/>
      <c r="U38" s="225"/>
      <c r="V38" s="225"/>
      <c r="W38" s="238"/>
      <c r="X38" s="238"/>
      <c r="Y38" s="225"/>
      <c r="Z38" s="225"/>
      <c r="AA38" s="1"/>
      <c r="AB38" s="1"/>
      <c r="AC38" s="1"/>
      <c r="AD38" s="1"/>
      <c r="AE38" s="1"/>
      <c r="AF38" s="239" t="s">
        <v>40</v>
      </c>
      <c r="AG38" s="239"/>
      <c r="AH38" s="239"/>
      <c r="AI38" s="239"/>
      <c r="AJ38" s="239"/>
      <c r="AK38" s="239"/>
      <c r="AL38" s="239"/>
      <c r="AM38" s="239"/>
      <c r="AN38" s="239"/>
      <c r="AO38" s="239"/>
      <c r="AP38" s="239"/>
      <c r="AQ38" s="239"/>
      <c r="AR38" s="239"/>
      <c r="AS38" s="239"/>
      <c r="AT38" s="239"/>
      <c r="AU38" s="239"/>
      <c r="AV38" s="239"/>
      <c r="AW38" s="239"/>
      <c r="AX38" s="240"/>
      <c r="AY38" s="240"/>
      <c r="AZ38" s="239"/>
      <c r="BA38" s="239"/>
      <c r="BB38" s="225" t="s">
        <v>25</v>
      </c>
      <c r="BC38" s="225"/>
      <c r="BD38" s="1"/>
      <c r="BE38" s="1"/>
      <c r="BF38" s="1"/>
      <c r="BG38" s="1"/>
      <c r="BH38" s="2"/>
      <c r="BI38" s="2"/>
      <c r="BJ38" s="2"/>
      <c r="BK38" s="3"/>
      <c r="BL38" s="3"/>
      <c r="BM38" s="3"/>
      <c r="BN38" s="3"/>
      <c r="BP38" s="3"/>
      <c r="BQ38" s="3"/>
    </row>
    <row r="39" spans="1:69" ht="15" customHeight="1" thickBot="1">
      <c r="A39" s="1"/>
      <c r="B39" s="1"/>
      <c r="C39" s="1"/>
      <c r="D39" s="1"/>
      <c r="E39" s="49" t="s">
        <v>41</v>
      </c>
      <c r="F39" s="50"/>
      <c r="G39" s="56">
        <f>G7+G9+G11+G13+G15+G17+G19+G21+G23+G25+G27+G29+G31+G33+G35+G5</f>
        <v>0</v>
      </c>
      <c r="H39" s="93">
        <f>H7+H9+H11+H13+H15+H17+H19+H21+H23+H25+H27+H29+H31+H33+H35+H5</f>
        <v>0</v>
      </c>
      <c r="I39" s="237"/>
      <c r="J39" s="237"/>
      <c r="K39" s="237"/>
      <c r="L39" s="237"/>
      <c r="M39" s="237"/>
      <c r="N39" s="56">
        <f>N7+N9+N11+N13+N15+N17+N19+N21+N23+N25+N27+N29+N31+N33+N35+N5</f>
        <v>0</v>
      </c>
      <c r="O39" s="93">
        <f>O7+O9+O11+O13+O15+O17+O19+O21+O23+O25+O27+O29+O31+O33+O35+O5</f>
        <v>0</v>
      </c>
      <c r="P39" s="237"/>
      <c r="Q39" s="237"/>
      <c r="R39" s="237"/>
      <c r="S39" s="237"/>
      <c r="T39" s="237"/>
      <c r="U39" s="56">
        <f>U7+U9+U11+U13+U15+U17+U19+U21+U23+U25+U27+U29+U31+U33+U35+U5</f>
        <v>0</v>
      </c>
      <c r="V39" s="113">
        <f>V7+V9+V11+V13+V15+V17+V19+V21+V23+V25+V27+V29+V31+V33+V35+V5</f>
        <v>0</v>
      </c>
      <c r="W39" s="117"/>
      <c r="X39" s="118"/>
      <c r="Y39" s="114" t="s">
        <v>42</v>
      </c>
      <c r="Z39" s="52" t="s">
        <v>43</v>
      </c>
      <c r="AA39" s="1"/>
      <c r="AB39" s="1"/>
      <c r="AC39" s="1"/>
      <c r="AD39" s="1"/>
      <c r="AE39" s="1"/>
      <c r="AF39" s="49" t="s">
        <v>41</v>
      </c>
      <c r="AG39" s="50"/>
      <c r="AH39" s="56">
        <f>AH7+AH9+AH11+AH13+AH15+AH17+AH19+AH21+AH23+AH25+AH27+AH29+AH31+AH33+AH35+AH5</f>
        <v>0</v>
      </c>
      <c r="AI39" s="93">
        <f>AI7+AI9+AI11+AI13+AI15+AI17+AI19+AI21+AI23+AI25+AI27+AI29+AI31+AI33+AI35+AI5</f>
        <v>0</v>
      </c>
      <c r="AJ39" s="237"/>
      <c r="AK39" s="237"/>
      <c r="AL39" s="237"/>
      <c r="AM39" s="237"/>
      <c r="AN39" s="237"/>
      <c r="AO39" s="56">
        <f>AO7+AO9+AO11+AO13+AO15+AO17+AO19+AO21+AO23+AO25+AO27+AO29+AO31+AO33+AO35+AO5</f>
        <v>0</v>
      </c>
      <c r="AP39" s="93">
        <f>AP7+AP9+AP11+AP13+AP15+AP17+AP19+AP21+AP23+AP25+AP27+AP29+AP31+AP33+AP35+AP5</f>
        <v>0</v>
      </c>
      <c r="AQ39" s="237"/>
      <c r="AR39" s="237"/>
      <c r="AS39" s="237"/>
      <c r="AT39" s="237"/>
      <c r="AU39" s="237"/>
      <c r="AV39" s="56">
        <f>AV7+AV9+AV11+AV13+AV15+AV17+AV19+AV21+AV23+AV25+AV27+AV29+AV31+AV33+AV35+AV5</f>
        <v>0</v>
      </c>
      <c r="AW39" s="113">
        <f>AW7+AW9+AW11+AW13+AW15+AW17+AW19+AW21+AW23+AW25+AW27+AW29+AW31+AW33+AW35+AW5</f>
        <v>0</v>
      </c>
      <c r="AX39" s="117"/>
      <c r="AY39" s="118"/>
      <c r="AZ39" s="123" t="s">
        <v>42</v>
      </c>
      <c r="BA39" s="51" t="s">
        <v>43</v>
      </c>
      <c r="BB39" s="53" t="s">
        <v>42</v>
      </c>
      <c r="BC39" s="54" t="s">
        <v>43</v>
      </c>
      <c r="BD39" s="1"/>
      <c r="BE39" s="1"/>
      <c r="BF39" s="1"/>
      <c r="BG39" s="1"/>
      <c r="BH39" s="2"/>
      <c r="BI39" s="2"/>
      <c r="BJ39" s="2"/>
      <c r="BK39" s="3"/>
      <c r="BL39" s="3"/>
      <c r="BM39" s="3"/>
      <c r="BN39" s="3"/>
      <c r="BP39" s="3"/>
      <c r="BQ39" s="3"/>
    </row>
    <row r="40" spans="1:69" ht="15" customHeight="1" thickBot="1">
      <c r="A40" s="1"/>
      <c r="B40" s="1"/>
      <c r="C40" s="1"/>
      <c r="D40" s="1"/>
      <c r="E40" s="55" t="s">
        <v>71</v>
      </c>
      <c r="F40" s="56"/>
      <c r="G40" s="50">
        <f>G6+G8+G10+G12+G14+G16+G18+G20+G22+G24+G26+G28+G30+G32+G34+G36</f>
        <v>0</v>
      </c>
      <c r="H40" s="50">
        <f>H6+H8+H10+H12+H14+H16+H18+H20+H22+H24+H26+H28+H30+H32+H34+H36</f>
        <v>0</v>
      </c>
      <c r="I40" s="237"/>
      <c r="J40" s="237"/>
      <c r="K40" s="237"/>
      <c r="L40" s="237"/>
      <c r="M40" s="237"/>
      <c r="N40" s="50">
        <f>N6+N8+N10+N12+N14+N16+N18+N20+N22+N24+N26+N28+N30+N32+N34+N36</f>
        <v>0</v>
      </c>
      <c r="O40" s="50">
        <f>O6+O8+O10+O12+O14+O16+O18+O20+O22+O24+O26+O28+O30+O32+O34+O36</f>
        <v>0</v>
      </c>
      <c r="P40" s="237"/>
      <c r="Q40" s="237"/>
      <c r="R40" s="237"/>
      <c r="S40" s="237"/>
      <c r="T40" s="237"/>
      <c r="U40" s="50">
        <f>U6+U8+U10+U12+U14+U16+U18+U20+U22+U24+U26+U28+U30+U32+U34+U36</f>
        <v>0</v>
      </c>
      <c r="V40" s="51">
        <f>V6+V8+V10+V12+V14+V16+V18+V20+V22+V24+V26+V28+V30+V32+V34+V36</f>
        <v>0</v>
      </c>
      <c r="W40" s="119"/>
      <c r="X40" s="120"/>
      <c r="Y40" s="115"/>
      <c r="Z40" s="59"/>
      <c r="AA40" s="1"/>
      <c r="AB40" s="1"/>
      <c r="AC40" s="1"/>
      <c r="AD40" s="1"/>
      <c r="AE40" s="1"/>
      <c r="AF40" s="55" t="s">
        <v>71</v>
      </c>
      <c r="AG40" s="56"/>
      <c r="AH40" s="50">
        <f>AH6+AH8+AH10+AH12+AH14+AH16+AH18+AH20+AH22+AH24+AH26+AH28+AH30+AH32+AH34+AH36</f>
        <v>0</v>
      </c>
      <c r="AI40" s="50">
        <f>AI6+AI8+AI10+AI12+AI14+AI16+AI18+AI20+AI22+AI24+AI26+AI28+AI30+AI32+AI34+AI36</f>
        <v>0</v>
      </c>
      <c r="AJ40" s="237"/>
      <c r="AK40" s="237"/>
      <c r="AL40" s="237"/>
      <c r="AM40" s="237"/>
      <c r="AN40" s="237"/>
      <c r="AO40" s="50">
        <f>AO6+AO8+AO10+AO12+AO14+AO16+AO18+AO20+AO22+AO24+AO26+AO28+AO30+AO32+AO34+AO36</f>
        <v>0</v>
      </c>
      <c r="AP40" s="50">
        <f>AP6+AP8+AP10+AP12+AP14+AP16+AP18+AP20+AP22+AP24+AP26+AP28+AP30+AP32+AP34+AP36</f>
        <v>0</v>
      </c>
      <c r="AQ40" s="237"/>
      <c r="AR40" s="237"/>
      <c r="AS40" s="237"/>
      <c r="AT40" s="237"/>
      <c r="AU40" s="237"/>
      <c r="AV40" s="50">
        <f>AV6+AV8+AV10+AV12+AV14+AV16+AV18+AV20+AV22+AV24+AV26+AV28+AV30+AV32+AV34+AV36</f>
        <v>0</v>
      </c>
      <c r="AW40" s="51">
        <f>AW6+AW8+AW10+AW12+AW14+AW16+AW18+AW20+AW22+AW24+AW26+AW28+AW30+AW32+AW34+AW36</f>
        <v>0</v>
      </c>
      <c r="AX40" s="119"/>
      <c r="AY40" s="120"/>
      <c r="AZ40" s="115"/>
      <c r="BA40" s="57"/>
      <c r="BB40" s="58"/>
      <c r="BC40" s="59"/>
      <c r="BD40" s="1"/>
      <c r="BE40" s="1"/>
      <c r="BF40" s="1"/>
      <c r="BG40" s="1"/>
      <c r="BH40" s="2"/>
      <c r="BI40" s="2"/>
      <c r="BJ40" s="2"/>
      <c r="BK40" s="3"/>
      <c r="BL40" s="3"/>
      <c r="BM40" s="3"/>
      <c r="BN40" s="3"/>
      <c r="BP40" s="3"/>
      <c r="BQ40" s="3"/>
    </row>
    <row r="41" spans="1:69" ht="15" customHeight="1" thickBot="1">
      <c r="A41" s="1"/>
      <c r="B41" s="1"/>
      <c r="C41" s="1"/>
      <c r="D41" s="1"/>
      <c r="E41" s="60" t="s">
        <v>25</v>
      </c>
      <c r="F41" s="61"/>
      <c r="G41" s="61">
        <f>G40+G39</f>
        <v>0</v>
      </c>
      <c r="H41" s="61">
        <f>H40+H39</f>
        <v>0</v>
      </c>
      <c r="I41" s="237"/>
      <c r="J41" s="237"/>
      <c r="K41" s="237"/>
      <c r="L41" s="237"/>
      <c r="M41" s="237"/>
      <c r="N41" s="61">
        <f>N40+N39</f>
        <v>0</v>
      </c>
      <c r="O41" s="61">
        <f>O40+O39</f>
        <v>0</v>
      </c>
      <c r="P41" s="237"/>
      <c r="Q41" s="237"/>
      <c r="R41" s="237"/>
      <c r="S41" s="237"/>
      <c r="T41" s="237"/>
      <c r="U41" s="61">
        <f>U40+U39</f>
        <v>0</v>
      </c>
      <c r="V41" s="62">
        <f>V40+V39</f>
        <v>0</v>
      </c>
      <c r="W41" s="121"/>
      <c r="X41" s="122"/>
      <c r="Y41" s="116">
        <f>G41+N41+U41</f>
        <v>0</v>
      </c>
      <c r="Z41" s="64">
        <f>H41+O41+V41</f>
        <v>0</v>
      </c>
      <c r="AA41" s="1"/>
      <c r="AB41" s="1"/>
      <c r="AC41" s="1"/>
      <c r="AD41" s="1"/>
      <c r="AE41" s="1"/>
      <c r="AF41" s="60" t="s">
        <v>25</v>
      </c>
      <c r="AG41" s="61"/>
      <c r="AH41" s="61">
        <f>AH40+AH39</f>
        <v>0</v>
      </c>
      <c r="AI41" s="61">
        <f>AI40+AI39</f>
        <v>0</v>
      </c>
      <c r="AJ41" s="237"/>
      <c r="AK41" s="237"/>
      <c r="AL41" s="237"/>
      <c r="AM41" s="237"/>
      <c r="AN41" s="237"/>
      <c r="AO41" s="61">
        <f>AO40+AO39</f>
        <v>0</v>
      </c>
      <c r="AP41" s="61">
        <f>AP40+AP39</f>
        <v>0</v>
      </c>
      <c r="AQ41" s="237"/>
      <c r="AR41" s="237"/>
      <c r="AS41" s="237"/>
      <c r="AT41" s="237"/>
      <c r="AU41" s="237"/>
      <c r="AV41" s="61">
        <f>AV40+AV39</f>
        <v>0</v>
      </c>
      <c r="AW41" s="62">
        <f>AW40+AW39</f>
        <v>0</v>
      </c>
      <c r="AX41" s="121"/>
      <c r="AY41" s="122"/>
      <c r="AZ41" s="116">
        <f>AH41+AO41+AV41</f>
        <v>0</v>
      </c>
      <c r="BA41" s="62">
        <f>AI41+AP41+AW41</f>
        <v>0</v>
      </c>
      <c r="BB41" s="63">
        <f>Y41+AZ41</f>
        <v>0</v>
      </c>
      <c r="BC41" s="64">
        <f>Z41+BA41</f>
        <v>0</v>
      </c>
      <c r="BD41" s="1"/>
      <c r="BE41" s="1"/>
      <c r="BF41" s="1"/>
      <c r="BG41" s="1"/>
      <c r="BH41" s="2"/>
      <c r="BI41" s="2"/>
      <c r="BJ41" s="2"/>
      <c r="BK41" s="3"/>
      <c r="BL41" s="3"/>
      <c r="BM41" s="3"/>
      <c r="BN41" s="3"/>
      <c r="BP41" s="3"/>
      <c r="BQ41" s="3"/>
    </row>
    <row r="42" spans="1:69" ht="1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2"/>
      <c r="BI42" s="2"/>
      <c r="BJ42" s="2"/>
      <c r="BK42" s="3"/>
      <c r="BL42" s="3"/>
      <c r="BM42" s="3"/>
      <c r="BN42" s="3"/>
      <c r="BP42" s="3"/>
      <c r="BQ42" s="3"/>
    </row>
  </sheetData>
  <sheetProtection/>
  <mergeCells count="434">
    <mergeCell ref="D3:J3"/>
    <mergeCell ref="K3:Q3"/>
    <mergeCell ref="R3:X3"/>
    <mergeCell ref="Y3:AB3"/>
    <mergeCell ref="AE3:AK3"/>
    <mergeCell ref="AL3:AR3"/>
    <mergeCell ref="AS3:AY3"/>
    <mergeCell ref="AZ3:BC3"/>
    <mergeCell ref="BD3:BG3"/>
    <mergeCell ref="A4:B4"/>
    <mergeCell ref="AC4:AD4"/>
    <mergeCell ref="A5:A6"/>
    <mergeCell ref="B5:B6"/>
    <mergeCell ref="C5:C6"/>
    <mergeCell ref="J5:J6"/>
    <mergeCell ref="Q5:Q6"/>
    <mergeCell ref="X5:X6"/>
    <mergeCell ref="Y5:Y6"/>
    <mergeCell ref="Z5:Z6"/>
    <mergeCell ref="AA5:AA6"/>
    <mergeCell ref="AB5:AB6"/>
    <mergeCell ref="AC5:AC6"/>
    <mergeCell ref="AD5:AD6"/>
    <mergeCell ref="AK5:AK6"/>
    <mergeCell ref="AR5:AR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A7:A8"/>
    <mergeCell ref="B7:B8"/>
    <mergeCell ref="C7:C8"/>
    <mergeCell ref="J7:J8"/>
    <mergeCell ref="Q7:Q8"/>
    <mergeCell ref="X7:X8"/>
    <mergeCell ref="Y7:Y8"/>
    <mergeCell ref="Z7:Z8"/>
    <mergeCell ref="AA7:AA8"/>
    <mergeCell ref="AB7:AB8"/>
    <mergeCell ref="AC7:AC8"/>
    <mergeCell ref="AD7:AD8"/>
    <mergeCell ref="AK7:AK8"/>
    <mergeCell ref="AR7:AR8"/>
    <mergeCell ref="AY7:AY8"/>
    <mergeCell ref="AZ7:AZ8"/>
    <mergeCell ref="BA7:BA8"/>
    <mergeCell ref="BB7:BB8"/>
    <mergeCell ref="BC7:BC8"/>
    <mergeCell ref="BD7:BD8"/>
    <mergeCell ref="BE7:BE8"/>
    <mergeCell ref="BF7:BF8"/>
    <mergeCell ref="BG7:BG8"/>
    <mergeCell ref="BH7:BH8"/>
    <mergeCell ref="BI7:BI8"/>
    <mergeCell ref="BJ7:BJ8"/>
    <mergeCell ref="A9:A10"/>
    <mergeCell ref="B9:B10"/>
    <mergeCell ref="C9:C10"/>
    <mergeCell ref="J9:J10"/>
    <mergeCell ref="Q9:Q10"/>
    <mergeCell ref="X9:X10"/>
    <mergeCell ref="Y9:Y10"/>
    <mergeCell ref="Z9:Z10"/>
    <mergeCell ref="AA9:AA10"/>
    <mergeCell ref="AB9:AB10"/>
    <mergeCell ref="AC9:AC10"/>
    <mergeCell ref="AD9:AD10"/>
    <mergeCell ref="AK9:AK10"/>
    <mergeCell ref="AR9:AR10"/>
    <mergeCell ref="AY9:AY10"/>
    <mergeCell ref="AZ9:AZ10"/>
    <mergeCell ref="BA9:BA10"/>
    <mergeCell ref="BB9:BB10"/>
    <mergeCell ref="BC9:BC10"/>
    <mergeCell ref="BD9:BD10"/>
    <mergeCell ref="BE9:BE10"/>
    <mergeCell ref="BF9:BF10"/>
    <mergeCell ref="BG9:BG10"/>
    <mergeCell ref="BH9:BH10"/>
    <mergeCell ref="BI9:BI10"/>
    <mergeCell ref="BJ9:BJ10"/>
    <mergeCell ref="A11:A12"/>
    <mergeCell ref="B11:B12"/>
    <mergeCell ref="C11:C12"/>
    <mergeCell ref="J11:J12"/>
    <mergeCell ref="Q11:Q12"/>
    <mergeCell ref="X11:X12"/>
    <mergeCell ref="Y11:Y12"/>
    <mergeCell ref="Z11:Z12"/>
    <mergeCell ref="AA11:AA12"/>
    <mergeCell ref="AB11:AB12"/>
    <mergeCell ref="AC11:AC12"/>
    <mergeCell ref="AD11:AD12"/>
    <mergeCell ref="AK11:AK12"/>
    <mergeCell ref="AR11:AR12"/>
    <mergeCell ref="AY11:AY12"/>
    <mergeCell ref="AZ11:AZ12"/>
    <mergeCell ref="BA11:BA12"/>
    <mergeCell ref="BB11:BB12"/>
    <mergeCell ref="BC11:BC12"/>
    <mergeCell ref="BD11:BD12"/>
    <mergeCell ref="BE11:BE12"/>
    <mergeCell ref="BF11:BF12"/>
    <mergeCell ref="BG11:BG12"/>
    <mergeCell ref="BH11:BH12"/>
    <mergeCell ref="BI11:BI12"/>
    <mergeCell ref="BJ11:BJ12"/>
    <mergeCell ref="A13:A14"/>
    <mergeCell ref="B13:B14"/>
    <mergeCell ref="C13:C14"/>
    <mergeCell ref="J13:J14"/>
    <mergeCell ref="Q13:Q14"/>
    <mergeCell ref="X13:X14"/>
    <mergeCell ref="Y13:Y14"/>
    <mergeCell ref="Z13:Z14"/>
    <mergeCell ref="AA13:AA14"/>
    <mergeCell ref="AB13:AB14"/>
    <mergeCell ref="AC13:AC14"/>
    <mergeCell ref="AD13:AD14"/>
    <mergeCell ref="AK13:AK14"/>
    <mergeCell ref="AR13:AR14"/>
    <mergeCell ref="AY13:AY14"/>
    <mergeCell ref="AZ13:AZ14"/>
    <mergeCell ref="BA13:BA14"/>
    <mergeCell ref="BB13:BB14"/>
    <mergeCell ref="BC13:BC14"/>
    <mergeCell ref="BD13:BD14"/>
    <mergeCell ref="BE13:BE14"/>
    <mergeCell ref="BF13:BF14"/>
    <mergeCell ref="BG13:BG14"/>
    <mergeCell ref="BH13:BH14"/>
    <mergeCell ref="BI13:BI14"/>
    <mergeCell ref="BJ13:BJ14"/>
    <mergeCell ref="A15:A16"/>
    <mergeCell ref="B15:B16"/>
    <mergeCell ref="C15:C16"/>
    <mergeCell ref="J15:J16"/>
    <mergeCell ref="Q15:Q16"/>
    <mergeCell ref="X15:X16"/>
    <mergeCell ref="Y15:Y16"/>
    <mergeCell ref="Z15:Z16"/>
    <mergeCell ref="AA15:AA16"/>
    <mergeCell ref="AB15:AB16"/>
    <mergeCell ref="AC15:AC16"/>
    <mergeCell ref="AD15:AD16"/>
    <mergeCell ref="AK15:AK16"/>
    <mergeCell ref="AR15:AR16"/>
    <mergeCell ref="AY15:AY16"/>
    <mergeCell ref="AZ15:AZ16"/>
    <mergeCell ref="BA15:BA16"/>
    <mergeCell ref="BB15:BB16"/>
    <mergeCell ref="BC15:BC16"/>
    <mergeCell ref="BD15:BD16"/>
    <mergeCell ref="BE15:BE16"/>
    <mergeCell ref="BF15:BF16"/>
    <mergeCell ref="BG15:BG16"/>
    <mergeCell ref="BH15:BH16"/>
    <mergeCell ref="BI15:BI16"/>
    <mergeCell ref="BJ15:BJ16"/>
    <mergeCell ref="A17:A18"/>
    <mergeCell ref="B17:B18"/>
    <mergeCell ref="C17:C18"/>
    <mergeCell ref="J17:J18"/>
    <mergeCell ref="Q17:Q18"/>
    <mergeCell ref="X17:X18"/>
    <mergeCell ref="Y17:Y18"/>
    <mergeCell ref="Z17:Z18"/>
    <mergeCell ref="AA17:AA18"/>
    <mergeCell ref="AB17:AB18"/>
    <mergeCell ref="AC17:AC18"/>
    <mergeCell ref="AD17:AD18"/>
    <mergeCell ref="AK17:AK18"/>
    <mergeCell ref="AR17:AR18"/>
    <mergeCell ref="AY17:AY18"/>
    <mergeCell ref="AZ17:AZ18"/>
    <mergeCell ref="BA17:BA18"/>
    <mergeCell ref="BB17:BB18"/>
    <mergeCell ref="BC17:BC18"/>
    <mergeCell ref="BD17:BD18"/>
    <mergeCell ref="BE17:BE18"/>
    <mergeCell ref="BF17:BF18"/>
    <mergeCell ref="BG17:BG18"/>
    <mergeCell ref="BH17:BH18"/>
    <mergeCell ref="BI17:BI18"/>
    <mergeCell ref="BJ17:BJ18"/>
    <mergeCell ref="A19:A20"/>
    <mergeCell ref="B19:B20"/>
    <mergeCell ref="C19:C20"/>
    <mergeCell ref="J19:J20"/>
    <mergeCell ref="Q19:Q20"/>
    <mergeCell ref="X19:X20"/>
    <mergeCell ref="Y19:Y20"/>
    <mergeCell ref="Z19:Z20"/>
    <mergeCell ref="AA19:AA20"/>
    <mergeCell ref="AB19:AB20"/>
    <mergeCell ref="AC19:AC20"/>
    <mergeCell ref="AD19:AD20"/>
    <mergeCell ref="AK19:AK20"/>
    <mergeCell ref="AR19:AR20"/>
    <mergeCell ref="AY19:AY20"/>
    <mergeCell ref="AZ19:AZ20"/>
    <mergeCell ref="BA19:BA20"/>
    <mergeCell ref="BB19:BB20"/>
    <mergeCell ref="BC19:BC20"/>
    <mergeCell ref="BD19:BD20"/>
    <mergeCell ref="BE19:BE20"/>
    <mergeCell ref="BF19:BF20"/>
    <mergeCell ref="BG19:BG20"/>
    <mergeCell ref="BH19:BH20"/>
    <mergeCell ref="BI19:BI20"/>
    <mergeCell ref="BJ19:BJ20"/>
    <mergeCell ref="A21:A22"/>
    <mergeCell ref="B21:B22"/>
    <mergeCell ref="C21:C22"/>
    <mergeCell ref="J21:J22"/>
    <mergeCell ref="Q21:Q22"/>
    <mergeCell ref="X21:X22"/>
    <mergeCell ref="Y21:Y22"/>
    <mergeCell ref="Z21:Z22"/>
    <mergeCell ref="AA21:AA22"/>
    <mergeCell ref="AB21:AB22"/>
    <mergeCell ref="AC21:AC22"/>
    <mergeCell ref="AD21:AD22"/>
    <mergeCell ref="AK21:AK22"/>
    <mergeCell ref="AR21:AR22"/>
    <mergeCell ref="AY21:AY22"/>
    <mergeCell ref="AZ21:AZ22"/>
    <mergeCell ref="BA21:BA22"/>
    <mergeCell ref="BB21:BB22"/>
    <mergeCell ref="BC21:BC22"/>
    <mergeCell ref="BD21:BD22"/>
    <mergeCell ref="BE21:BE22"/>
    <mergeCell ref="BF21:BF22"/>
    <mergeCell ref="BG21:BG22"/>
    <mergeCell ref="BH21:BH22"/>
    <mergeCell ref="BI21:BI22"/>
    <mergeCell ref="BJ21:BJ22"/>
    <mergeCell ref="A23:A24"/>
    <mergeCell ref="B23:B24"/>
    <mergeCell ref="C23:C24"/>
    <mergeCell ref="J23:J24"/>
    <mergeCell ref="Q23:Q24"/>
    <mergeCell ref="X23:X24"/>
    <mergeCell ref="Y23:Y24"/>
    <mergeCell ref="Z23:Z24"/>
    <mergeCell ref="AA23:AA24"/>
    <mergeCell ref="AB23:AB24"/>
    <mergeCell ref="AC23:AC24"/>
    <mergeCell ref="AD23:AD24"/>
    <mergeCell ref="AK23:AK24"/>
    <mergeCell ref="AR23:AR24"/>
    <mergeCell ref="AY23:AY24"/>
    <mergeCell ref="AZ23:AZ24"/>
    <mergeCell ref="BA23:BA24"/>
    <mergeCell ref="BB23:BB24"/>
    <mergeCell ref="BC23:BC24"/>
    <mergeCell ref="BD23:BD24"/>
    <mergeCell ref="BE23:BE24"/>
    <mergeCell ref="BF23:BF24"/>
    <mergeCell ref="BG23:BG24"/>
    <mergeCell ref="BH23:BH24"/>
    <mergeCell ref="BI23:BI24"/>
    <mergeCell ref="BJ23:BJ24"/>
    <mergeCell ref="A25:A26"/>
    <mergeCell ref="B25:B26"/>
    <mergeCell ref="C25:C26"/>
    <mergeCell ref="J25:J26"/>
    <mergeCell ref="Q25:Q26"/>
    <mergeCell ref="X25:X26"/>
    <mergeCell ref="Y25:Y26"/>
    <mergeCell ref="Z25:Z26"/>
    <mergeCell ref="AA25:AA26"/>
    <mergeCell ref="AB25:AB26"/>
    <mergeCell ref="AC25:AC26"/>
    <mergeCell ref="AD25:AD26"/>
    <mergeCell ref="AK25:AK26"/>
    <mergeCell ref="AR25:AR26"/>
    <mergeCell ref="AY25:AY26"/>
    <mergeCell ref="AZ25:AZ26"/>
    <mergeCell ref="BA25:BA26"/>
    <mergeCell ref="BB25:BB26"/>
    <mergeCell ref="BC25:BC26"/>
    <mergeCell ref="BD25:BD26"/>
    <mergeCell ref="BE25:BE26"/>
    <mergeCell ref="BF25:BF26"/>
    <mergeCell ref="BG25:BG26"/>
    <mergeCell ref="BH25:BH26"/>
    <mergeCell ref="BI25:BI26"/>
    <mergeCell ref="BJ25:BJ26"/>
    <mergeCell ref="A27:A28"/>
    <mergeCell ref="B27:B28"/>
    <mergeCell ref="C27:C28"/>
    <mergeCell ref="J27:J28"/>
    <mergeCell ref="Q27:Q28"/>
    <mergeCell ref="X27:X28"/>
    <mergeCell ref="Y27:Y28"/>
    <mergeCell ref="Z27:Z28"/>
    <mergeCell ref="AA27:AA28"/>
    <mergeCell ref="AB27:AB28"/>
    <mergeCell ref="AC27:AC28"/>
    <mergeCell ref="AD27:AD28"/>
    <mergeCell ref="AK27:AK28"/>
    <mergeCell ref="AR27:AR28"/>
    <mergeCell ref="AY27:AY28"/>
    <mergeCell ref="AZ27:AZ28"/>
    <mergeCell ref="BA27:BA28"/>
    <mergeCell ref="BB27:BB28"/>
    <mergeCell ref="BC27:BC28"/>
    <mergeCell ref="BD27:BD28"/>
    <mergeCell ref="BE27:BE28"/>
    <mergeCell ref="BF27:BF28"/>
    <mergeCell ref="BG27:BG28"/>
    <mergeCell ref="BH27:BH28"/>
    <mergeCell ref="BI27:BI28"/>
    <mergeCell ref="BJ27:BJ28"/>
    <mergeCell ref="A29:A30"/>
    <mergeCell ref="B29:B30"/>
    <mergeCell ref="C29:C30"/>
    <mergeCell ref="J29:J30"/>
    <mergeCell ref="Q29:Q30"/>
    <mergeCell ref="X29:X30"/>
    <mergeCell ref="Y29:Y30"/>
    <mergeCell ref="Z29:Z30"/>
    <mergeCell ref="AA29:AA30"/>
    <mergeCell ref="AB29:AB30"/>
    <mergeCell ref="AC29:AC30"/>
    <mergeCell ref="AD29:AD30"/>
    <mergeCell ref="AK29:AK30"/>
    <mergeCell ref="AR29:AR30"/>
    <mergeCell ref="AY29:AY30"/>
    <mergeCell ref="AZ29:AZ30"/>
    <mergeCell ref="BA29:BA30"/>
    <mergeCell ref="BB29:BB30"/>
    <mergeCell ref="BC29:BC30"/>
    <mergeCell ref="BD29:BD30"/>
    <mergeCell ref="BE29:BE30"/>
    <mergeCell ref="BF29:BF30"/>
    <mergeCell ref="BG29:BG30"/>
    <mergeCell ref="BH29:BH30"/>
    <mergeCell ref="BI29:BI30"/>
    <mergeCell ref="BJ29:BJ30"/>
    <mergeCell ref="A31:A32"/>
    <mergeCell ref="B31:B32"/>
    <mergeCell ref="C31:C32"/>
    <mergeCell ref="J31:J32"/>
    <mergeCell ref="Q31:Q32"/>
    <mergeCell ref="X31:X32"/>
    <mergeCell ref="Y31:Y32"/>
    <mergeCell ref="Z31:Z32"/>
    <mergeCell ref="AA31:AA32"/>
    <mergeCell ref="AB31:AB32"/>
    <mergeCell ref="AC31:AC32"/>
    <mergeCell ref="AD31:AD32"/>
    <mergeCell ref="AK31:AK32"/>
    <mergeCell ref="AR31:AR32"/>
    <mergeCell ref="AY31:AY32"/>
    <mergeCell ref="AZ31:AZ32"/>
    <mergeCell ref="BA31:BA32"/>
    <mergeCell ref="BB31:BB32"/>
    <mergeCell ref="BC31:BC32"/>
    <mergeCell ref="BD31:BD32"/>
    <mergeCell ref="BE31:BE32"/>
    <mergeCell ref="BF31:BF32"/>
    <mergeCell ref="BG31:BG32"/>
    <mergeCell ref="BH31:BH32"/>
    <mergeCell ref="BI31:BI32"/>
    <mergeCell ref="BJ31:BJ32"/>
    <mergeCell ref="A33:A34"/>
    <mergeCell ref="B33:B34"/>
    <mergeCell ref="C33:C34"/>
    <mergeCell ref="J33:J34"/>
    <mergeCell ref="Q33:Q34"/>
    <mergeCell ref="X33:X34"/>
    <mergeCell ref="Y33:Y34"/>
    <mergeCell ref="Z33:Z34"/>
    <mergeCell ref="AA33:AA34"/>
    <mergeCell ref="AB33:AB34"/>
    <mergeCell ref="AC33:AC34"/>
    <mergeCell ref="AD33:AD34"/>
    <mergeCell ref="AK33:AK34"/>
    <mergeCell ref="AR33:AR34"/>
    <mergeCell ref="AY33:AY34"/>
    <mergeCell ref="AZ33:AZ34"/>
    <mergeCell ref="BA33:BA34"/>
    <mergeCell ref="BB33:BB34"/>
    <mergeCell ref="BC33:BC34"/>
    <mergeCell ref="BD33:BD34"/>
    <mergeCell ref="BE33:BE34"/>
    <mergeCell ref="BF33:BF34"/>
    <mergeCell ref="BG33:BG34"/>
    <mergeCell ref="BH33:BH34"/>
    <mergeCell ref="BI33:BI34"/>
    <mergeCell ref="BJ33:BJ34"/>
    <mergeCell ref="A35:A36"/>
    <mergeCell ref="B35:B36"/>
    <mergeCell ref="C35:C36"/>
    <mergeCell ref="J35:J36"/>
    <mergeCell ref="Q35:Q36"/>
    <mergeCell ref="AZ35:AZ36"/>
    <mergeCell ref="BA35:BA36"/>
    <mergeCell ref="X35:X36"/>
    <mergeCell ref="Y35:Y36"/>
    <mergeCell ref="Z35:Z36"/>
    <mergeCell ref="AA35:AA36"/>
    <mergeCell ref="AB35:AB36"/>
    <mergeCell ref="AC35:AC36"/>
    <mergeCell ref="BJ35:BJ36"/>
    <mergeCell ref="E38:Z38"/>
    <mergeCell ref="AF38:BA38"/>
    <mergeCell ref="BB38:BC38"/>
    <mergeCell ref="BB35:BB36"/>
    <mergeCell ref="BC35:BC36"/>
    <mergeCell ref="BD35:BD36"/>
    <mergeCell ref="BE35:BE36"/>
    <mergeCell ref="BF35:BF36"/>
    <mergeCell ref="BG35:BG36"/>
    <mergeCell ref="I39:M41"/>
    <mergeCell ref="P39:T41"/>
    <mergeCell ref="AJ39:AN41"/>
    <mergeCell ref="AQ39:AU41"/>
    <mergeCell ref="BH35:BH36"/>
    <mergeCell ref="BI35:BI36"/>
    <mergeCell ref="AD35:AD36"/>
    <mergeCell ref="AK35:AK36"/>
    <mergeCell ref="AR35:AR36"/>
    <mergeCell ref="AY35:AY36"/>
  </mergeCells>
  <conditionalFormatting sqref="BG5:BG36">
    <cfRule type="cellIs" priority="2" dxfId="16" operator="lessThan" stopIfTrue="1">
      <formula>4</formula>
    </cfRule>
  </conditionalFormatting>
  <conditionalFormatting sqref="AB7:AB36">
    <cfRule type="cellIs" priority="3" dxfId="16" operator="lessThan" stopIfTrue="1">
      <formula>4</formula>
    </cfRule>
  </conditionalFormatting>
  <conditionalFormatting sqref="BC5:BC36">
    <cfRule type="cellIs" priority="4" dxfId="16" operator="lessThan" stopIfTrue="1">
      <formula>4</formula>
    </cfRule>
  </conditionalFormatting>
  <conditionalFormatting sqref="AB5:AB6">
    <cfRule type="cellIs" priority="1" dxfId="16" operator="lessThan" stopIfTrue="1">
      <formula>4</formula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Q42"/>
  <sheetViews>
    <sheetView zoomScale="70" zoomScaleNormal="70" zoomScalePageLayoutView="0" workbookViewId="0" topLeftCell="A1">
      <selection activeCell="AD43" sqref="AD43"/>
    </sheetView>
  </sheetViews>
  <sheetFormatPr defaultColWidth="9.140625" defaultRowHeight="15"/>
  <cols>
    <col min="1" max="1" width="3.421875" style="0" customWidth="1"/>
    <col min="2" max="2" width="25.7109375" style="0" customWidth="1"/>
    <col min="3" max="3" width="3.7109375" style="0" customWidth="1"/>
    <col min="4" max="4" width="16.00390625" style="0" customWidth="1"/>
    <col min="5" max="7" width="3.7109375" style="0" customWidth="1"/>
    <col min="8" max="8" width="6.28125" style="0" customWidth="1"/>
    <col min="9" max="10" width="3.7109375" style="0" customWidth="1"/>
    <col min="11" max="11" width="16.00390625" style="0" customWidth="1"/>
    <col min="12" max="14" width="3.7109375" style="0" customWidth="1"/>
    <col min="15" max="15" width="6.28125" style="0" customWidth="1"/>
    <col min="16" max="17" width="3.7109375" style="0" customWidth="1"/>
    <col min="18" max="18" width="16.00390625" style="0" customWidth="1"/>
    <col min="19" max="21" width="3.7109375" style="0" customWidth="1"/>
    <col min="22" max="22" width="6.28125" style="0" customWidth="1"/>
    <col min="23" max="24" width="3.7109375" style="0" customWidth="1"/>
    <col min="25" max="25" width="4.7109375" style="0" customWidth="1"/>
    <col min="26" max="26" width="7.28125" style="0" customWidth="1"/>
    <col min="27" max="28" width="4.7109375" style="0" customWidth="1"/>
    <col min="29" max="29" width="3.7109375" style="0" customWidth="1"/>
    <col min="30" max="30" width="25.7109375" style="0" customWidth="1"/>
    <col min="31" max="31" width="16.00390625" style="0" customWidth="1"/>
    <col min="32" max="34" width="3.7109375" style="0" customWidth="1"/>
    <col min="35" max="35" width="6.28125" style="0" customWidth="1"/>
    <col min="36" max="37" width="3.7109375" style="0" customWidth="1"/>
    <col min="38" max="38" width="16.00390625" style="0" customWidth="1"/>
    <col min="39" max="41" width="3.7109375" style="0" customWidth="1"/>
    <col min="42" max="42" width="6.28125" style="0" customWidth="1"/>
    <col min="43" max="44" width="3.7109375" style="0" customWidth="1"/>
    <col min="45" max="45" width="16.00390625" style="0" customWidth="1"/>
    <col min="46" max="48" width="3.7109375" style="0" customWidth="1"/>
    <col min="49" max="49" width="6.28125" style="0" customWidth="1"/>
    <col min="50" max="51" width="3.7109375" style="0" customWidth="1"/>
    <col min="52" max="52" width="4.7109375" style="0" customWidth="1"/>
    <col min="53" max="53" width="7.28125" style="0" customWidth="1"/>
    <col min="54" max="56" width="4.7109375" style="0" customWidth="1"/>
    <col min="57" max="57" width="7.28125" style="0" customWidth="1"/>
    <col min="58" max="59" width="4.7109375" style="0" customWidth="1"/>
    <col min="60" max="62" width="3.28125" style="0" hidden="1" customWidth="1"/>
    <col min="63" max="68" width="3.28125" style="0" customWidth="1"/>
    <col min="69" max="69" width="4.28125" style="0" customWidth="1"/>
  </cols>
  <sheetData>
    <row r="1" spans="1:69" ht="15" customHeight="1">
      <c r="A1" s="4"/>
      <c r="B1" s="5" t="s">
        <v>0</v>
      </c>
      <c r="C1" s="6"/>
      <c r="D1" s="4" t="s">
        <v>143</v>
      </c>
      <c r="E1" s="4"/>
      <c r="F1" s="4"/>
      <c r="G1" s="4"/>
      <c r="H1" s="7"/>
      <c r="I1" s="7"/>
      <c r="J1" s="4"/>
      <c r="K1" s="4"/>
      <c r="L1" s="4"/>
      <c r="M1" s="4"/>
      <c r="N1" s="4"/>
      <c r="O1" s="7"/>
      <c r="P1" s="8" t="s">
        <v>1</v>
      </c>
      <c r="Q1" s="4"/>
      <c r="R1" s="4"/>
      <c r="S1" s="4"/>
      <c r="T1" s="4"/>
      <c r="U1" s="4"/>
      <c r="V1" s="4"/>
      <c r="W1" s="4"/>
      <c r="X1" s="4"/>
      <c r="Y1" s="4"/>
      <c r="Z1" s="8"/>
      <c r="AA1" s="8"/>
      <c r="AB1" s="8"/>
      <c r="AC1" s="8"/>
      <c r="AD1" s="9" t="s">
        <v>0</v>
      </c>
      <c r="AE1" s="4" t="s">
        <v>143</v>
      </c>
      <c r="AF1" s="4"/>
      <c r="AG1" s="4"/>
      <c r="AH1" s="4"/>
      <c r="AI1" s="7"/>
      <c r="AJ1" s="7"/>
      <c r="AK1" s="4"/>
      <c r="AL1" s="4"/>
      <c r="AM1" s="4"/>
      <c r="AN1" s="4"/>
      <c r="AO1" s="4"/>
      <c r="AP1" s="7"/>
      <c r="AQ1" s="8" t="s">
        <v>1</v>
      </c>
      <c r="AR1" s="4"/>
      <c r="AS1" s="4"/>
      <c r="AT1" s="4"/>
      <c r="AU1" s="4"/>
      <c r="AV1" s="4"/>
      <c r="AW1" s="4"/>
      <c r="AX1" s="4"/>
      <c r="AY1" s="4"/>
      <c r="AZ1" s="4"/>
      <c r="BA1" s="8"/>
      <c r="BB1" s="8"/>
      <c r="BC1" s="8"/>
      <c r="BD1" s="8"/>
      <c r="BE1" s="8"/>
      <c r="BF1" s="8"/>
      <c r="BG1" s="8"/>
      <c r="BH1" s="4"/>
      <c r="BI1" s="4"/>
      <c r="BJ1" s="4"/>
      <c r="BK1" s="4"/>
      <c r="BL1" s="4"/>
      <c r="BM1" s="4"/>
      <c r="BN1" s="4"/>
      <c r="BO1" s="4"/>
      <c r="BP1" s="4"/>
      <c r="BQ1" s="4"/>
    </row>
    <row r="2" spans="1:69" ht="15" customHeight="1" thickBot="1">
      <c r="A2" s="10"/>
      <c r="B2" s="5" t="s">
        <v>2</v>
      </c>
      <c r="C2" s="11"/>
      <c r="D2" s="10"/>
      <c r="E2" s="10"/>
      <c r="F2" s="10"/>
      <c r="G2" s="10"/>
      <c r="H2" s="10"/>
      <c r="I2" s="10"/>
      <c r="J2" s="9" t="s">
        <v>3</v>
      </c>
      <c r="K2" s="6"/>
      <c r="L2" s="10"/>
      <c r="M2" s="10"/>
      <c r="N2" s="10"/>
      <c r="O2" s="10"/>
      <c r="P2" s="9" t="s">
        <v>4</v>
      </c>
      <c r="Q2" s="4"/>
      <c r="R2" s="4"/>
      <c r="S2" s="4"/>
      <c r="T2" s="4"/>
      <c r="U2" s="4"/>
      <c r="V2" s="4"/>
      <c r="W2" s="4"/>
      <c r="X2" s="4"/>
      <c r="Y2" s="10"/>
      <c r="Z2" s="5"/>
      <c r="AA2" s="5"/>
      <c r="AB2" s="5"/>
      <c r="AC2" s="5"/>
      <c r="AD2" s="9" t="s">
        <v>2</v>
      </c>
      <c r="AE2" s="10"/>
      <c r="AF2" s="10"/>
      <c r="AG2" s="10"/>
      <c r="AH2" s="10"/>
      <c r="AI2" s="10"/>
      <c r="AJ2" s="10"/>
      <c r="AK2" s="9" t="s">
        <v>3</v>
      </c>
      <c r="AL2" s="6"/>
      <c r="AM2" s="10"/>
      <c r="AN2" s="10"/>
      <c r="AO2" s="10"/>
      <c r="AP2" s="10"/>
      <c r="AQ2" s="9" t="s">
        <v>4</v>
      </c>
      <c r="AR2" s="4"/>
      <c r="AS2" s="4"/>
      <c r="AT2" s="4"/>
      <c r="AU2" s="4"/>
      <c r="AV2" s="4"/>
      <c r="AW2" s="4"/>
      <c r="AX2" s="4"/>
      <c r="AY2" s="4"/>
      <c r="AZ2" s="10"/>
      <c r="BA2" s="5"/>
      <c r="BB2" s="5"/>
      <c r="BC2" s="5"/>
      <c r="BD2" s="5"/>
      <c r="BE2" s="5"/>
      <c r="BF2" s="5"/>
      <c r="BG2" s="5"/>
      <c r="BH2" s="10"/>
      <c r="BI2" s="10"/>
      <c r="BJ2" s="10"/>
      <c r="BK2" s="10"/>
      <c r="BL2" s="10"/>
      <c r="BM2" s="10"/>
      <c r="BN2" s="10"/>
      <c r="BO2" s="10"/>
      <c r="BP2" s="10"/>
      <c r="BQ2" s="10"/>
    </row>
    <row r="3" spans="1:69" ht="15" customHeight="1" thickBot="1">
      <c r="A3" s="12"/>
      <c r="B3" s="13"/>
      <c r="C3" s="14"/>
      <c r="D3" s="147" t="s">
        <v>5</v>
      </c>
      <c r="E3" s="147"/>
      <c r="F3" s="147"/>
      <c r="G3" s="147"/>
      <c r="H3" s="147"/>
      <c r="I3" s="147"/>
      <c r="J3" s="147"/>
      <c r="K3" s="147" t="s">
        <v>6</v>
      </c>
      <c r="L3" s="147"/>
      <c r="M3" s="147"/>
      <c r="N3" s="147"/>
      <c r="O3" s="147"/>
      <c r="P3" s="147"/>
      <c r="Q3" s="147"/>
      <c r="R3" s="147" t="s">
        <v>8</v>
      </c>
      <c r="S3" s="147"/>
      <c r="T3" s="147"/>
      <c r="U3" s="147"/>
      <c r="V3" s="147"/>
      <c r="W3" s="147"/>
      <c r="X3" s="147"/>
      <c r="Y3" s="152" t="s">
        <v>7</v>
      </c>
      <c r="Z3" s="152"/>
      <c r="AA3" s="152"/>
      <c r="AB3" s="152"/>
      <c r="AC3" s="12"/>
      <c r="AD3" s="13"/>
      <c r="AE3" s="147" t="s">
        <v>67</v>
      </c>
      <c r="AF3" s="147"/>
      <c r="AG3" s="147"/>
      <c r="AH3" s="147"/>
      <c r="AI3" s="147"/>
      <c r="AJ3" s="147"/>
      <c r="AK3" s="147"/>
      <c r="AL3" s="147" t="s">
        <v>68</v>
      </c>
      <c r="AM3" s="147"/>
      <c r="AN3" s="147"/>
      <c r="AO3" s="147"/>
      <c r="AP3" s="147"/>
      <c r="AQ3" s="147"/>
      <c r="AR3" s="147"/>
      <c r="AS3" s="147" t="s">
        <v>66</v>
      </c>
      <c r="AT3" s="147"/>
      <c r="AU3" s="147"/>
      <c r="AV3" s="147"/>
      <c r="AW3" s="147"/>
      <c r="AX3" s="147"/>
      <c r="AY3" s="147"/>
      <c r="AZ3" s="152" t="s">
        <v>9</v>
      </c>
      <c r="BA3" s="152"/>
      <c r="BB3" s="152"/>
      <c r="BC3" s="152"/>
      <c r="BD3" s="153" t="s">
        <v>10</v>
      </c>
      <c r="BE3" s="153"/>
      <c r="BF3" s="153"/>
      <c r="BG3" s="153"/>
      <c r="BH3" s="2"/>
      <c r="BI3" s="2"/>
      <c r="BJ3" s="2"/>
      <c r="BK3" s="3"/>
      <c r="BL3" s="3"/>
      <c r="BM3" s="3"/>
      <c r="BN3" s="3"/>
      <c r="BP3" s="3"/>
      <c r="BQ3" s="3"/>
    </row>
    <row r="4" spans="1:69" ht="85.5" customHeight="1" thickBot="1">
      <c r="A4" s="154" t="s">
        <v>11</v>
      </c>
      <c r="B4" s="154"/>
      <c r="C4" s="15" t="s">
        <v>12</v>
      </c>
      <c r="D4" s="15" t="s">
        <v>13</v>
      </c>
      <c r="E4" s="16" t="s">
        <v>65</v>
      </c>
      <c r="F4" s="15" t="s">
        <v>14</v>
      </c>
      <c r="G4" s="15" t="s">
        <v>15</v>
      </c>
      <c r="H4" s="16" t="s">
        <v>16</v>
      </c>
      <c r="I4" s="15" t="s">
        <v>17</v>
      </c>
      <c r="J4" s="15" t="s">
        <v>18</v>
      </c>
      <c r="K4" s="15" t="s">
        <v>13</v>
      </c>
      <c r="L4" s="16" t="s">
        <v>65</v>
      </c>
      <c r="M4" s="19" t="s">
        <v>14</v>
      </c>
      <c r="N4" s="15" t="s">
        <v>15</v>
      </c>
      <c r="O4" s="16" t="s">
        <v>16</v>
      </c>
      <c r="P4" s="15" t="s">
        <v>17</v>
      </c>
      <c r="Q4" s="15" t="s">
        <v>19</v>
      </c>
      <c r="R4" s="15" t="s">
        <v>13</v>
      </c>
      <c r="S4" s="16" t="s">
        <v>65</v>
      </c>
      <c r="T4" s="19" t="s">
        <v>14</v>
      </c>
      <c r="U4" s="15" t="s">
        <v>15</v>
      </c>
      <c r="V4" s="16" t="s">
        <v>16</v>
      </c>
      <c r="W4" s="15" t="s">
        <v>17</v>
      </c>
      <c r="X4" s="15" t="s">
        <v>19</v>
      </c>
      <c r="Y4" s="17" t="s">
        <v>15</v>
      </c>
      <c r="Z4" s="18" t="s">
        <v>16</v>
      </c>
      <c r="AA4" s="17" t="s">
        <v>18</v>
      </c>
      <c r="AB4" s="17" t="s">
        <v>20</v>
      </c>
      <c r="AC4" s="154" t="s">
        <v>11</v>
      </c>
      <c r="AD4" s="154"/>
      <c r="AE4" s="15" t="s">
        <v>13</v>
      </c>
      <c r="AF4" s="16" t="s">
        <v>65</v>
      </c>
      <c r="AG4" s="15" t="s">
        <v>14</v>
      </c>
      <c r="AH4" s="15" t="s">
        <v>15</v>
      </c>
      <c r="AI4" s="16" t="s">
        <v>16</v>
      </c>
      <c r="AJ4" s="15" t="s">
        <v>17</v>
      </c>
      <c r="AK4" s="15" t="s">
        <v>19</v>
      </c>
      <c r="AL4" s="20" t="s">
        <v>13</v>
      </c>
      <c r="AM4" s="16" t="s">
        <v>65</v>
      </c>
      <c r="AN4" s="19" t="s">
        <v>14</v>
      </c>
      <c r="AO4" s="15" t="s">
        <v>15</v>
      </c>
      <c r="AP4" s="16" t="s">
        <v>16</v>
      </c>
      <c r="AQ4" s="15" t="s">
        <v>17</v>
      </c>
      <c r="AR4" s="15" t="s">
        <v>19</v>
      </c>
      <c r="AS4" s="15" t="s">
        <v>13</v>
      </c>
      <c r="AT4" s="16" t="s">
        <v>65</v>
      </c>
      <c r="AU4" s="19" t="s">
        <v>14</v>
      </c>
      <c r="AV4" s="15" t="s">
        <v>15</v>
      </c>
      <c r="AW4" s="16" t="s">
        <v>16</v>
      </c>
      <c r="AX4" s="15" t="s">
        <v>17</v>
      </c>
      <c r="AY4" s="15" t="s">
        <v>19</v>
      </c>
      <c r="AZ4" s="17" t="s">
        <v>15</v>
      </c>
      <c r="BA4" s="18" t="s">
        <v>16</v>
      </c>
      <c r="BB4" s="17" t="s">
        <v>18</v>
      </c>
      <c r="BC4" s="17" t="s">
        <v>20</v>
      </c>
      <c r="BD4" s="21" t="s">
        <v>15</v>
      </c>
      <c r="BE4" s="21" t="s">
        <v>21</v>
      </c>
      <c r="BF4" s="21" t="s">
        <v>19</v>
      </c>
      <c r="BG4" s="21" t="s">
        <v>22</v>
      </c>
      <c r="BH4" s="22" t="s">
        <v>23</v>
      </c>
      <c r="BI4" s="22" t="s">
        <v>24</v>
      </c>
      <c r="BJ4" s="22" t="s">
        <v>25</v>
      </c>
      <c r="BK4" s="22" t="s">
        <v>26</v>
      </c>
      <c r="BL4" s="22" t="s">
        <v>27</v>
      </c>
      <c r="BM4" s="22" t="s">
        <v>28</v>
      </c>
      <c r="BN4" s="22" t="s">
        <v>29</v>
      </c>
      <c r="BO4" s="22" t="s">
        <v>69</v>
      </c>
      <c r="BP4" s="22" t="s">
        <v>70</v>
      </c>
      <c r="BQ4" s="22" t="s">
        <v>30</v>
      </c>
    </row>
    <row r="5" spans="1:69" ht="15" customHeight="1" thickBot="1">
      <c r="A5" s="155">
        <v>1</v>
      </c>
      <c r="B5" s="157" t="str">
        <f>'Rozpisky III.liga '!D3</f>
        <v>MO ČRS Hostivař POPY TEAM</v>
      </c>
      <c r="C5" s="158"/>
      <c r="D5" s="75"/>
      <c r="E5" s="76"/>
      <c r="F5" s="77"/>
      <c r="G5" s="76"/>
      <c r="H5" s="78"/>
      <c r="I5" s="79"/>
      <c r="J5" s="160">
        <f>SUM(I5:I6)</f>
        <v>0</v>
      </c>
      <c r="K5" s="75">
        <f aca="true" t="shared" si="0" ref="K5:L22">D5</f>
        <v>0</v>
      </c>
      <c r="L5" s="76">
        <f t="shared" si="0"/>
        <v>0</v>
      </c>
      <c r="M5" s="80"/>
      <c r="N5" s="76"/>
      <c r="O5" s="78"/>
      <c r="P5" s="79"/>
      <c r="Q5" s="160">
        <f>SUM(P5:P6)</f>
        <v>0</v>
      </c>
      <c r="R5" s="75">
        <f aca="true" t="shared" si="1" ref="R5:S22">K5</f>
        <v>0</v>
      </c>
      <c r="S5" s="76">
        <f t="shared" si="1"/>
        <v>0</v>
      </c>
      <c r="T5" s="80"/>
      <c r="U5" s="76"/>
      <c r="V5" s="78"/>
      <c r="W5" s="79"/>
      <c r="X5" s="163">
        <f>SUM(W5:W6)</f>
        <v>0</v>
      </c>
      <c r="Y5" s="161">
        <f>G5+N5+G6+N6+U5+U6</f>
        <v>0</v>
      </c>
      <c r="Z5" s="165">
        <f>H5+O5+H6+O6+V5+V6</f>
        <v>0</v>
      </c>
      <c r="AA5" s="167">
        <f>J5+Q5+X5</f>
        <v>0</v>
      </c>
      <c r="AB5" s="169">
        <f>RANK(BH5,$BH$5:$BH$34,1)</f>
        <v>1</v>
      </c>
      <c r="AC5" s="171">
        <v>1</v>
      </c>
      <c r="AD5" s="173" t="str">
        <f>B5</f>
        <v>MO ČRS Hostivař POPY TEAM</v>
      </c>
      <c r="AE5" s="75"/>
      <c r="AF5" s="76"/>
      <c r="AG5" s="77"/>
      <c r="AH5" s="76"/>
      <c r="AI5" s="78"/>
      <c r="AJ5" s="79"/>
      <c r="AK5" s="160">
        <f>SUM(AJ5:AJ6)</f>
        <v>0</v>
      </c>
      <c r="AL5" s="75">
        <f aca="true" t="shared" si="2" ref="AL5:AM22">AE5</f>
        <v>0</v>
      </c>
      <c r="AM5" s="76">
        <f t="shared" si="2"/>
        <v>0</v>
      </c>
      <c r="AN5" s="80"/>
      <c r="AO5" s="76"/>
      <c r="AP5" s="78"/>
      <c r="AQ5" s="79"/>
      <c r="AR5" s="160">
        <f>SUM(AQ5:AQ6)</f>
        <v>0</v>
      </c>
      <c r="AS5" s="75">
        <f aca="true" t="shared" si="3" ref="AS5:AT22">AL5</f>
        <v>0</v>
      </c>
      <c r="AT5" s="76">
        <f t="shared" si="3"/>
        <v>0</v>
      </c>
      <c r="AU5" s="80"/>
      <c r="AV5" s="76"/>
      <c r="AW5" s="78"/>
      <c r="AX5" s="79"/>
      <c r="AY5" s="160">
        <f>SUM(AX5:AX6)</f>
        <v>0</v>
      </c>
      <c r="AZ5" s="161">
        <f>AH5+AO5+AH6+AO6+AV5+AV6</f>
        <v>0</v>
      </c>
      <c r="BA5" s="165">
        <f>AI5+AP5+AI6+AP6+AW5+AW6</f>
        <v>0</v>
      </c>
      <c r="BB5" s="167">
        <f>AK5+AR5+AY5</f>
        <v>0</v>
      </c>
      <c r="BC5" s="175">
        <f>RANK(BI5,$BI$5:$BI$34,1)</f>
        <v>1</v>
      </c>
      <c r="BD5" s="177">
        <f>Y5+AZ5</f>
        <v>0</v>
      </c>
      <c r="BE5" s="179">
        <f>Z5+BA5</f>
        <v>0</v>
      </c>
      <c r="BF5" s="181">
        <f>AA5+BB5</f>
        <v>0</v>
      </c>
      <c r="BG5" s="182">
        <f>RANK(BJ5,$BJ$5:$BJ$34,1)</f>
        <v>1</v>
      </c>
      <c r="BH5" s="184">
        <f>SUM(AA5)+(-Z5/1000000000)</f>
        <v>0</v>
      </c>
      <c r="BI5" s="186">
        <f>SUM(BB5)+(-BA5/1000000000)</f>
        <v>0</v>
      </c>
      <c r="BJ5" s="186">
        <f>SUM(BF5)+(-BE5/1000000000)</f>
        <v>0</v>
      </c>
      <c r="BK5" s="107">
        <f aca="true" t="shared" si="4" ref="BK5:BK22">35-2*I5</f>
        <v>35</v>
      </c>
      <c r="BL5" s="81">
        <f aca="true" t="shared" si="5" ref="BL5:BL22">35-2*P5</f>
        <v>35</v>
      </c>
      <c r="BM5" s="81">
        <f aca="true" t="shared" si="6" ref="BM5:BM22">35-2*W5</f>
        <v>35</v>
      </c>
      <c r="BN5" s="81">
        <f aca="true" t="shared" si="7" ref="BN5:BN22">35-2*AJ5</f>
        <v>35</v>
      </c>
      <c r="BO5" s="81">
        <f aca="true" t="shared" si="8" ref="BO5:BO22">35-2*AQ5</f>
        <v>35</v>
      </c>
      <c r="BP5" s="81">
        <f aca="true" t="shared" si="9" ref="BP5:BP22">35-2*AX5</f>
        <v>35</v>
      </c>
      <c r="BQ5" s="82">
        <f aca="true" t="shared" si="10" ref="BQ5:BQ22">SUM(BK5:BO5)</f>
        <v>175</v>
      </c>
    </row>
    <row r="6" spans="1:69" ht="15" customHeight="1">
      <c r="A6" s="156"/>
      <c r="B6" s="143"/>
      <c r="C6" s="159"/>
      <c r="D6" s="24"/>
      <c r="E6" s="25"/>
      <c r="F6" s="26"/>
      <c r="G6" s="25"/>
      <c r="H6" s="25"/>
      <c r="I6" s="27"/>
      <c r="J6" s="148"/>
      <c r="K6" s="24">
        <f t="shared" si="0"/>
        <v>0</v>
      </c>
      <c r="L6" s="25">
        <f t="shared" si="0"/>
        <v>0</v>
      </c>
      <c r="M6" s="28"/>
      <c r="N6" s="25"/>
      <c r="O6" s="25"/>
      <c r="P6" s="27"/>
      <c r="Q6" s="148"/>
      <c r="R6" s="24">
        <f t="shared" si="1"/>
        <v>0</v>
      </c>
      <c r="S6" s="25">
        <f t="shared" si="1"/>
        <v>0</v>
      </c>
      <c r="T6" s="28"/>
      <c r="U6" s="25"/>
      <c r="V6" s="25"/>
      <c r="W6" s="27"/>
      <c r="X6" s="164"/>
      <c r="Y6" s="162"/>
      <c r="Z6" s="166"/>
      <c r="AA6" s="168"/>
      <c r="AB6" s="170"/>
      <c r="AC6" s="172"/>
      <c r="AD6" s="174"/>
      <c r="AE6" s="24"/>
      <c r="AF6" s="25"/>
      <c r="AG6" s="29"/>
      <c r="AH6" s="25"/>
      <c r="AI6" s="25"/>
      <c r="AJ6" s="27"/>
      <c r="AK6" s="148"/>
      <c r="AL6" s="24">
        <f t="shared" si="2"/>
        <v>0</v>
      </c>
      <c r="AM6" s="25">
        <f t="shared" si="2"/>
        <v>0</v>
      </c>
      <c r="AN6" s="28"/>
      <c r="AO6" s="25"/>
      <c r="AP6" s="25"/>
      <c r="AQ6" s="27"/>
      <c r="AR6" s="148"/>
      <c r="AS6" s="24">
        <f t="shared" si="3"/>
        <v>0</v>
      </c>
      <c r="AT6" s="25">
        <f t="shared" si="3"/>
        <v>0</v>
      </c>
      <c r="AU6" s="28"/>
      <c r="AV6" s="25"/>
      <c r="AW6" s="25"/>
      <c r="AX6" s="27"/>
      <c r="AY6" s="148"/>
      <c r="AZ6" s="162"/>
      <c r="BA6" s="166"/>
      <c r="BB6" s="168"/>
      <c r="BC6" s="176"/>
      <c r="BD6" s="178"/>
      <c r="BE6" s="180"/>
      <c r="BF6" s="180"/>
      <c r="BG6" s="183"/>
      <c r="BH6" s="185"/>
      <c r="BI6" s="187"/>
      <c r="BJ6" s="187"/>
      <c r="BK6" s="108">
        <f t="shared" si="4"/>
        <v>35</v>
      </c>
      <c r="BL6" s="72">
        <f t="shared" si="5"/>
        <v>35</v>
      </c>
      <c r="BM6" s="72">
        <f t="shared" si="6"/>
        <v>35</v>
      </c>
      <c r="BN6" s="72">
        <f t="shared" si="7"/>
        <v>35</v>
      </c>
      <c r="BO6" s="72">
        <f t="shared" si="8"/>
        <v>35</v>
      </c>
      <c r="BP6" s="72">
        <f t="shared" si="9"/>
        <v>35</v>
      </c>
      <c r="BQ6" s="83">
        <f t="shared" si="10"/>
        <v>175</v>
      </c>
    </row>
    <row r="7" spans="1:69" ht="15" customHeight="1">
      <c r="A7" s="188" t="s">
        <v>31</v>
      </c>
      <c r="B7" s="144" t="str">
        <f>'Rozpisky III.liga '!D16</f>
        <v>MO ČRS Vlašim</v>
      </c>
      <c r="C7" s="151"/>
      <c r="D7" s="31"/>
      <c r="E7" s="32"/>
      <c r="F7" s="33"/>
      <c r="G7" s="32"/>
      <c r="H7" s="34"/>
      <c r="I7" s="35"/>
      <c r="J7" s="148">
        <f>SUM(I7:I8)</f>
        <v>0</v>
      </c>
      <c r="K7" s="31">
        <f t="shared" si="0"/>
        <v>0</v>
      </c>
      <c r="L7" s="32">
        <f t="shared" si="0"/>
        <v>0</v>
      </c>
      <c r="M7" s="23"/>
      <c r="N7" s="32"/>
      <c r="O7" s="34"/>
      <c r="P7" s="35"/>
      <c r="Q7" s="148">
        <f>SUM(P7:P8)</f>
        <v>0</v>
      </c>
      <c r="R7" s="31">
        <f t="shared" si="1"/>
        <v>0</v>
      </c>
      <c r="S7" s="32">
        <f t="shared" si="1"/>
        <v>0</v>
      </c>
      <c r="T7" s="23"/>
      <c r="U7" s="32"/>
      <c r="V7" s="34"/>
      <c r="W7" s="35"/>
      <c r="X7" s="164">
        <f>SUM(W7:W8)</f>
        <v>0</v>
      </c>
      <c r="Y7" s="190">
        <f>G7+N7+G8+N8+U7+U8</f>
        <v>0</v>
      </c>
      <c r="Z7" s="193">
        <f>H7+O7+H8+O8+V7+V8</f>
        <v>0</v>
      </c>
      <c r="AA7" s="195">
        <f>J7+Q7+X7</f>
        <v>0</v>
      </c>
      <c r="AB7" s="197">
        <f>RANK(BH7,$BH$5:$BH$34,1)</f>
        <v>1</v>
      </c>
      <c r="AC7" s="198" t="s">
        <v>31</v>
      </c>
      <c r="AD7" s="199" t="str">
        <f>B7</f>
        <v>MO ČRS Vlašim</v>
      </c>
      <c r="AE7" s="31"/>
      <c r="AF7" s="32"/>
      <c r="AG7" s="33"/>
      <c r="AH7" s="32"/>
      <c r="AI7" s="34"/>
      <c r="AJ7" s="35"/>
      <c r="AK7" s="148">
        <f>SUM(AJ7:AJ8)</f>
        <v>0</v>
      </c>
      <c r="AL7" s="31">
        <f t="shared" si="2"/>
        <v>0</v>
      </c>
      <c r="AM7" s="32">
        <f t="shared" si="2"/>
        <v>0</v>
      </c>
      <c r="AN7" s="23"/>
      <c r="AO7" s="32"/>
      <c r="AP7" s="34"/>
      <c r="AQ7" s="35"/>
      <c r="AR7" s="148">
        <f>SUM(AQ7:AQ8)</f>
        <v>0</v>
      </c>
      <c r="AS7" s="31">
        <f t="shared" si="3"/>
        <v>0</v>
      </c>
      <c r="AT7" s="32">
        <f t="shared" si="3"/>
        <v>0</v>
      </c>
      <c r="AU7" s="23"/>
      <c r="AV7" s="32"/>
      <c r="AW7" s="34"/>
      <c r="AX7" s="35"/>
      <c r="AY7" s="148">
        <f>SUM(AX7:AX8)</f>
        <v>0</v>
      </c>
      <c r="AZ7" s="190">
        <f>AH7+AO7+AH8+AO8+AV7+AV8</f>
        <v>0</v>
      </c>
      <c r="BA7" s="193">
        <f>AI7+AP7+AI8+AP8+AW7+AW8</f>
        <v>0</v>
      </c>
      <c r="BB7" s="195">
        <f>AK7+AR7+AY7</f>
        <v>0</v>
      </c>
      <c r="BC7" s="200">
        <f>RANK(BI7,$BI$5:$BI$34,1)</f>
        <v>1</v>
      </c>
      <c r="BD7" s="201">
        <f>Y7+AZ7</f>
        <v>0</v>
      </c>
      <c r="BE7" s="202">
        <f>Z7+BA7</f>
        <v>0</v>
      </c>
      <c r="BF7" s="203">
        <f>AA7+BB7</f>
        <v>0</v>
      </c>
      <c r="BG7" s="204">
        <f>RANK(BJ7,$BJ$5:$BJ$34,1)</f>
        <v>1</v>
      </c>
      <c r="BH7" s="185">
        <f>SUM(AA7)+(-Z7/1000000000)</f>
        <v>0</v>
      </c>
      <c r="BI7" s="187">
        <f>SUM(BB7)+(-BA7/1000000000)</f>
        <v>0</v>
      </c>
      <c r="BJ7" s="187">
        <f>SUM(BF7)+(-BE7/1000000000)</f>
        <v>0</v>
      </c>
      <c r="BK7" s="109">
        <f t="shared" si="4"/>
        <v>35</v>
      </c>
      <c r="BL7" s="73">
        <f t="shared" si="5"/>
        <v>35</v>
      </c>
      <c r="BM7" s="73">
        <f t="shared" si="6"/>
        <v>35</v>
      </c>
      <c r="BN7" s="73">
        <f t="shared" si="7"/>
        <v>35</v>
      </c>
      <c r="BO7" s="73">
        <f t="shared" si="8"/>
        <v>35</v>
      </c>
      <c r="BP7" s="73">
        <f t="shared" si="9"/>
        <v>35</v>
      </c>
      <c r="BQ7" s="84">
        <f t="shared" si="10"/>
        <v>175</v>
      </c>
    </row>
    <row r="8" spans="1:69" ht="15" customHeight="1">
      <c r="A8" s="188"/>
      <c r="B8" s="143"/>
      <c r="C8" s="151"/>
      <c r="D8" s="36"/>
      <c r="E8" s="37"/>
      <c r="F8" s="38"/>
      <c r="G8" s="37"/>
      <c r="H8" s="37"/>
      <c r="I8" s="39"/>
      <c r="J8" s="148"/>
      <c r="K8" s="36">
        <f t="shared" si="0"/>
        <v>0</v>
      </c>
      <c r="L8" s="37">
        <f t="shared" si="0"/>
        <v>0</v>
      </c>
      <c r="M8" s="28"/>
      <c r="N8" s="37"/>
      <c r="O8" s="37"/>
      <c r="P8" s="39"/>
      <c r="Q8" s="148"/>
      <c r="R8" s="36">
        <f t="shared" si="1"/>
        <v>0</v>
      </c>
      <c r="S8" s="37">
        <f t="shared" si="1"/>
        <v>0</v>
      </c>
      <c r="T8" s="28"/>
      <c r="U8" s="37"/>
      <c r="V8" s="37"/>
      <c r="W8" s="39"/>
      <c r="X8" s="164"/>
      <c r="Y8" s="191"/>
      <c r="Z8" s="194"/>
      <c r="AA8" s="196"/>
      <c r="AB8" s="170"/>
      <c r="AC8" s="198"/>
      <c r="AD8" s="199"/>
      <c r="AE8" s="36"/>
      <c r="AF8" s="37"/>
      <c r="AG8" s="40"/>
      <c r="AH8" s="37"/>
      <c r="AI8" s="37"/>
      <c r="AJ8" s="39"/>
      <c r="AK8" s="148"/>
      <c r="AL8" s="36">
        <f t="shared" si="2"/>
        <v>0</v>
      </c>
      <c r="AM8" s="37">
        <f t="shared" si="2"/>
        <v>0</v>
      </c>
      <c r="AN8" s="28"/>
      <c r="AO8" s="37"/>
      <c r="AP8" s="37"/>
      <c r="AQ8" s="39"/>
      <c r="AR8" s="148"/>
      <c r="AS8" s="36">
        <f t="shared" si="3"/>
        <v>0</v>
      </c>
      <c r="AT8" s="37">
        <f t="shared" si="3"/>
        <v>0</v>
      </c>
      <c r="AU8" s="28"/>
      <c r="AV8" s="37"/>
      <c r="AW8" s="37"/>
      <c r="AX8" s="39"/>
      <c r="AY8" s="148"/>
      <c r="AZ8" s="191"/>
      <c r="BA8" s="194"/>
      <c r="BB8" s="196"/>
      <c r="BC8" s="200"/>
      <c r="BD8" s="201"/>
      <c r="BE8" s="202"/>
      <c r="BF8" s="202"/>
      <c r="BG8" s="204"/>
      <c r="BH8" s="185"/>
      <c r="BI8" s="187"/>
      <c r="BJ8" s="187"/>
      <c r="BK8" s="110">
        <f t="shared" si="4"/>
        <v>35</v>
      </c>
      <c r="BL8" s="74">
        <f t="shared" si="5"/>
        <v>35</v>
      </c>
      <c r="BM8" s="74">
        <f t="shared" si="6"/>
        <v>35</v>
      </c>
      <c r="BN8" s="74">
        <f t="shared" si="7"/>
        <v>35</v>
      </c>
      <c r="BO8" s="74">
        <f t="shared" si="8"/>
        <v>35</v>
      </c>
      <c r="BP8" s="74">
        <f t="shared" si="9"/>
        <v>35</v>
      </c>
      <c r="BQ8" s="85">
        <f t="shared" si="10"/>
        <v>175</v>
      </c>
    </row>
    <row r="9" spans="1:69" ht="15" customHeight="1">
      <c r="A9" s="192" t="s">
        <v>32</v>
      </c>
      <c r="B9" s="144" t="str">
        <f>'Rozpisky III.liga '!D29</f>
        <v>MO Chrastava ,,A''</v>
      </c>
      <c r="C9" s="151"/>
      <c r="D9" s="41"/>
      <c r="E9" s="42"/>
      <c r="F9" s="43"/>
      <c r="G9" s="42"/>
      <c r="H9" s="44"/>
      <c r="I9" s="45"/>
      <c r="J9" s="148">
        <f>SUM(I9:I10)</f>
        <v>0</v>
      </c>
      <c r="K9" s="41">
        <f t="shared" si="0"/>
        <v>0</v>
      </c>
      <c r="L9" s="42">
        <f t="shared" si="0"/>
        <v>0</v>
      </c>
      <c r="M9" s="23"/>
      <c r="N9" s="42"/>
      <c r="O9" s="44"/>
      <c r="P9" s="45"/>
      <c r="Q9" s="148">
        <f>SUM(P9:P10)</f>
        <v>0</v>
      </c>
      <c r="R9" s="41">
        <f t="shared" si="1"/>
        <v>0</v>
      </c>
      <c r="S9" s="42">
        <f t="shared" si="1"/>
        <v>0</v>
      </c>
      <c r="T9" s="23"/>
      <c r="U9" s="42"/>
      <c r="V9" s="44"/>
      <c r="W9" s="45"/>
      <c r="X9" s="164">
        <f>SUM(W9:W10)</f>
        <v>0</v>
      </c>
      <c r="Y9" s="190">
        <f>G9+N9+G10+N10+U9+U10</f>
        <v>0</v>
      </c>
      <c r="Z9" s="193">
        <f>H9+O9+H10+O10+V9+V10</f>
        <v>0</v>
      </c>
      <c r="AA9" s="195">
        <f>J9+Q9+X9</f>
        <v>0</v>
      </c>
      <c r="AB9" s="197">
        <f>RANK(BH9,$BH$5:$BH$34,1)</f>
        <v>1</v>
      </c>
      <c r="AC9" s="205" t="s">
        <v>32</v>
      </c>
      <c r="AD9" s="199" t="str">
        <f>B9</f>
        <v>MO Chrastava ,,A''</v>
      </c>
      <c r="AE9" s="41"/>
      <c r="AF9" s="42"/>
      <c r="AG9" s="43"/>
      <c r="AH9" s="42"/>
      <c r="AI9" s="44"/>
      <c r="AJ9" s="45"/>
      <c r="AK9" s="148">
        <f>SUM(AJ9:AJ10)</f>
        <v>0</v>
      </c>
      <c r="AL9" s="41">
        <f t="shared" si="2"/>
        <v>0</v>
      </c>
      <c r="AM9" s="42">
        <f t="shared" si="2"/>
        <v>0</v>
      </c>
      <c r="AN9" s="23"/>
      <c r="AO9" s="42"/>
      <c r="AP9" s="44"/>
      <c r="AQ9" s="45"/>
      <c r="AR9" s="148">
        <f>SUM(AQ9:AQ10)</f>
        <v>0</v>
      </c>
      <c r="AS9" s="41">
        <f t="shared" si="3"/>
        <v>0</v>
      </c>
      <c r="AT9" s="42">
        <f t="shared" si="3"/>
        <v>0</v>
      </c>
      <c r="AU9" s="23"/>
      <c r="AV9" s="42"/>
      <c r="AW9" s="44"/>
      <c r="AX9" s="45"/>
      <c r="AY9" s="148">
        <f>SUM(AX9:AX10)</f>
        <v>0</v>
      </c>
      <c r="AZ9" s="190">
        <f>AH9+AO9+AH10+AO10+AV9+AV10</f>
        <v>0</v>
      </c>
      <c r="BA9" s="193">
        <f>AI9+AP9+AI10+AP10+AW9+AW10</f>
        <v>0</v>
      </c>
      <c r="BB9" s="195">
        <f>AK9+AR9+AY9</f>
        <v>0</v>
      </c>
      <c r="BC9" s="200">
        <f>RANK(BI9,$BI$5:$BI$34,1)</f>
        <v>1</v>
      </c>
      <c r="BD9" s="201">
        <f>Y9+AZ9</f>
        <v>0</v>
      </c>
      <c r="BE9" s="202">
        <f>Z9+BA9</f>
        <v>0</v>
      </c>
      <c r="BF9" s="203">
        <f>AA9+BB9</f>
        <v>0</v>
      </c>
      <c r="BG9" s="204">
        <f>RANK(BJ9,$BJ$5:$BJ$34,1)</f>
        <v>1</v>
      </c>
      <c r="BH9" s="185">
        <f>SUM(AA9)+(-Z9/1000000000)</f>
        <v>0</v>
      </c>
      <c r="BI9" s="187">
        <f>SUM(BB9)+(-BA9/1000000000)</f>
        <v>0</v>
      </c>
      <c r="BJ9" s="187">
        <f>SUM(BF9)+(-BE9/1000000000)</f>
        <v>0</v>
      </c>
      <c r="BK9" s="108">
        <f t="shared" si="4"/>
        <v>35</v>
      </c>
      <c r="BL9" s="72">
        <f t="shared" si="5"/>
        <v>35</v>
      </c>
      <c r="BM9" s="73">
        <f t="shared" si="6"/>
        <v>35</v>
      </c>
      <c r="BN9" s="72">
        <f t="shared" si="7"/>
        <v>35</v>
      </c>
      <c r="BO9" s="72">
        <f t="shared" si="8"/>
        <v>35</v>
      </c>
      <c r="BP9" s="73">
        <f t="shared" si="9"/>
        <v>35</v>
      </c>
      <c r="BQ9" s="83">
        <f t="shared" si="10"/>
        <v>175</v>
      </c>
    </row>
    <row r="10" spans="1:69" ht="15" customHeight="1">
      <c r="A10" s="192"/>
      <c r="B10" s="145"/>
      <c r="C10" s="151"/>
      <c r="D10" s="24"/>
      <c r="E10" s="25"/>
      <c r="F10" s="46"/>
      <c r="G10" s="25"/>
      <c r="H10" s="25"/>
      <c r="I10" s="27"/>
      <c r="J10" s="148"/>
      <c r="K10" s="24">
        <f t="shared" si="0"/>
        <v>0</v>
      </c>
      <c r="L10" s="25">
        <f t="shared" si="0"/>
        <v>0</v>
      </c>
      <c r="M10" s="28"/>
      <c r="N10" s="25"/>
      <c r="O10" s="25"/>
      <c r="P10" s="27"/>
      <c r="Q10" s="148"/>
      <c r="R10" s="24">
        <f t="shared" si="1"/>
        <v>0</v>
      </c>
      <c r="S10" s="25">
        <f t="shared" si="1"/>
        <v>0</v>
      </c>
      <c r="T10" s="28"/>
      <c r="U10" s="25"/>
      <c r="V10" s="25"/>
      <c r="W10" s="27"/>
      <c r="X10" s="164"/>
      <c r="Y10" s="191"/>
      <c r="Z10" s="194"/>
      <c r="AA10" s="196"/>
      <c r="AB10" s="170"/>
      <c r="AC10" s="205"/>
      <c r="AD10" s="206"/>
      <c r="AE10" s="24"/>
      <c r="AF10" s="25"/>
      <c r="AG10" s="46"/>
      <c r="AH10" s="25"/>
      <c r="AI10" s="25"/>
      <c r="AJ10" s="27"/>
      <c r="AK10" s="148"/>
      <c r="AL10" s="24">
        <f t="shared" si="2"/>
        <v>0</v>
      </c>
      <c r="AM10" s="25">
        <f t="shared" si="2"/>
        <v>0</v>
      </c>
      <c r="AN10" s="28"/>
      <c r="AO10" s="25"/>
      <c r="AP10" s="25"/>
      <c r="AQ10" s="27"/>
      <c r="AR10" s="148"/>
      <c r="AS10" s="24">
        <f t="shared" si="3"/>
        <v>0</v>
      </c>
      <c r="AT10" s="25">
        <f t="shared" si="3"/>
        <v>0</v>
      </c>
      <c r="AU10" s="28"/>
      <c r="AV10" s="25"/>
      <c r="AW10" s="25"/>
      <c r="AX10" s="27"/>
      <c r="AY10" s="148"/>
      <c r="AZ10" s="191"/>
      <c r="BA10" s="194"/>
      <c r="BB10" s="196"/>
      <c r="BC10" s="200"/>
      <c r="BD10" s="201"/>
      <c r="BE10" s="202"/>
      <c r="BF10" s="202"/>
      <c r="BG10" s="204"/>
      <c r="BH10" s="185"/>
      <c r="BI10" s="187"/>
      <c r="BJ10" s="187"/>
      <c r="BK10" s="108">
        <f t="shared" si="4"/>
        <v>35</v>
      </c>
      <c r="BL10" s="72">
        <f t="shared" si="5"/>
        <v>35</v>
      </c>
      <c r="BM10" s="74">
        <f t="shared" si="6"/>
        <v>35</v>
      </c>
      <c r="BN10" s="72">
        <f t="shared" si="7"/>
        <v>35</v>
      </c>
      <c r="BO10" s="72">
        <f t="shared" si="8"/>
        <v>35</v>
      </c>
      <c r="BP10" s="74">
        <f t="shared" si="9"/>
        <v>35</v>
      </c>
      <c r="BQ10" s="83">
        <f t="shared" si="10"/>
        <v>175</v>
      </c>
    </row>
    <row r="11" spans="1:69" ht="15" customHeight="1" thickBot="1">
      <c r="A11" s="188" t="s">
        <v>33</v>
      </c>
      <c r="B11" s="189" t="str">
        <f>'Rozpisky III.liga '!D42</f>
        <v>PRSO.ME ČRS</v>
      </c>
      <c r="C11" s="151"/>
      <c r="D11" s="31"/>
      <c r="E11" s="32"/>
      <c r="F11" s="33"/>
      <c r="G11" s="32"/>
      <c r="H11" s="34"/>
      <c r="I11" s="35"/>
      <c r="J11" s="148">
        <f>SUM(I11:I12)</f>
        <v>0</v>
      </c>
      <c r="K11" s="31">
        <f t="shared" si="0"/>
        <v>0</v>
      </c>
      <c r="L11" s="32">
        <f t="shared" si="0"/>
        <v>0</v>
      </c>
      <c r="M11" s="23"/>
      <c r="N11" s="32"/>
      <c r="O11" s="34"/>
      <c r="P11" s="35"/>
      <c r="Q11" s="148">
        <f>SUM(P11:P12)</f>
        <v>0</v>
      </c>
      <c r="R11" s="31">
        <f t="shared" si="1"/>
        <v>0</v>
      </c>
      <c r="S11" s="32">
        <f t="shared" si="1"/>
        <v>0</v>
      </c>
      <c r="T11" s="23"/>
      <c r="U11" s="32"/>
      <c r="V11" s="34"/>
      <c r="W11" s="35"/>
      <c r="X11" s="164">
        <f>SUM(W11:W12)</f>
        <v>0</v>
      </c>
      <c r="Y11" s="190">
        <f>G11+N11+G12+N12+U11+U12</f>
        <v>0</v>
      </c>
      <c r="Z11" s="193">
        <f>H11+O11+H12+O12+V11+V12</f>
        <v>0</v>
      </c>
      <c r="AA11" s="195">
        <f>J11+Q11+X11</f>
        <v>0</v>
      </c>
      <c r="AB11" s="197">
        <f>RANK(BH11,$BH$5:$BH$34,1)</f>
        <v>1</v>
      </c>
      <c r="AC11" s="198" t="s">
        <v>33</v>
      </c>
      <c r="AD11" s="244" t="str">
        <f>B11</f>
        <v>PRSO.ME ČRS</v>
      </c>
      <c r="AE11" s="31"/>
      <c r="AF11" s="32"/>
      <c r="AG11" s="33"/>
      <c r="AH11" s="32"/>
      <c r="AI11" s="34"/>
      <c r="AJ11" s="35"/>
      <c r="AK11" s="148">
        <f>SUM(AJ11:AJ12)</f>
        <v>0</v>
      </c>
      <c r="AL11" s="31">
        <f t="shared" si="2"/>
        <v>0</v>
      </c>
      <c r="AM11" s="32">
        <f t="shared" si="2"/>
        <v>0</v>
      </c>
      <c r="AN11" s="23"/>
      <c r="AO11" s="32"/>
      <c r="AP11" s="34"/>
      <c r="AQ11" s="35"/>
      <c r="AR11" s="148">
        <f>SUM(AQ11:AQ12)</f>
        <v>0</v>
      </c>
      <c r="AS11" s="31">
        <f t="shared" si="3"/>
        <v>0</v>
      </c>
      <c r="AT11" s="32">
        <f t="shared" si="3"/>
        <v>0</v>
      </c>
      <c r="AU11" s="23"/>
      <c r="AV11" s="32"/>
      <c r="AW11" s="34"/>
      <c r="AX11" s="35"/>
      <c r="AY11" s="148">
        <f>SUM(AX11:AX12)</f>
        <v>0</v>
      </c>
      <c r="AZ11" s="190">
        <f>AH11+AO11+AH12+AO12+AV11+AV12</f>
        <v>0</v>
      </c>
      <c r="BA11" s="193">
        <f>AI11+AP11+AI12+AP12+AW11+AW12</f>
        <v>0</v>
      </c>
      <c r="BB11" s="195">
        <f>AK11+AR11+AY11</f>
        <v>0</v>
      </c>
      <c r="BC11" s="200">
        <f>RANK(BI11,$BI$5:$BI$34,1)</f>
        <v>1</v>
      </c>
      <c r="BD11" s="201">
        <f>Y11+AZ11</f>
        <v>0</v>
      </c>
      <c r="BE11" s="202">
        <f>Z11+BA11</f>
        <v>0</v>
      </c>
      <c r="BF11" s="203">
        <f>AA11+BB11</f>
        <v>0</v>
      </c>
      <c r="BG11" s="204">
        <f>RANK(BJ11,$BJ$5:$BJ$34,1)</f>
        <v>1</v>
      </c>
      <c r="BH11" s="185">
        <f>SUM(AA11)+(-Z11/1000000000)</f>
        <v>0</v>
      </c>
      <c r="BI11" s="187">
        <f>SUM(BB11)+(-BA11/1000000000)</f>
        <v>0</v>
      </c>
      <c r="BJ11" s="187">
        <f>SUM(BF11)+(-BE11/1000000000)</f>
        <v>0</v>
      </c>
      <c r="BK11" s="109">
        <f t="shared" si="4"/>
        <v>35</v>
      </c>
      <c r="BL11" s="73">
        <f t="shared" si="5"/>
        <v>35</v>
      </c>
      <c r="BM11" s="73">
        <f t="shared" si="6"/>
        <v>35</v>
      </c>
      <c r="BN11" s="73">
        <f t="shared" si="7"/>
        <v>35</v>
      </c>
      <c r="BO11" s="73">
        <f t="shared" si="8"/>
        <v>35</v>
      </c>
      <c r="BP11" s="73">
        <f t="shared" si="9"/>
        <v>35</v>
      </c>
      <c r="BQ11" s="84">
        <f t="shared" si="10"/>
        <v>175</v>
      </c>
    </row>
    <row r="12" spans="1:69" ht="15" customHeight="1">
      <c r="A12" s="188"/>
      <c r="B12" s="150"/>
      <c r="C12" s="151"/>
      <c r="D12" s="36"/>
      <c r="E12" s="37"/>
      <c r="F12" s="40"/>
      <c r="G12" s="37"/>
      <c r="H12" s="37"/>
      <c r="I12" s="39"/>
      <c r="J12" s="148"/>
      <c r="K12" s="36">
        <f t="shared" si="0"/>
        <v>0</v>
      </c>
      <c r="L12" s="37">
        <f t="shared" si="0"/>
        <v>0</v>
      </c>
      <c r="M12" s="28"/>
      <c r="N12" s="37"/>
      <c r="O12" s="37"/>
      <c r="P12" s="39"/>
      <c r="Q12" s="148"/>
      <c r="R12" s="36">
        <f t="shared" si="1"/>
        <v>0</v>
      </c>
      <c r="S12" s="37">
        <f t="shared" si="1"/>
        <v>0</v>
      </c>
      <c r="T12" s="28"/>
      <c r="U12" s="37"/>
      <c r="V12" s="37"/>
      <c r="W12" s="39"/>
      <c r="X12" s="164"/>
      <c r="Y12" s="191"/>
      <c r="Z12" s="194"/>
      <c r="AA12" s="196"/>
      <c r="AB12" s="170"/>
      <c r="AC12" s="198"/>
      <c r="AD12" s="245"/>
      <c r="AE12" s="36"/>
      <c r="AF12" s="37"/>
      <c r="AG12" s="40"/>
      <c r="AH12" s="37"/>
      <c r="AI12" s="37"/>
      <c r="AJ12" s="39"/>
      <c r="AK12" s="148"/>
      <c r="AL12" s="36">
        <f t="shared" si="2"/>
        <v>0</v>
      </c>
      <c r="AM12" s="37">
        <f t="shared" si="2"/>
        <v>0</v>
      </c>
      <c r="AN12" s="28"/>
      <c r="AO12" s="37"/>
      <c r="AP12" s="37"/>
      <c r="AQ12" s="39"/>
      <c r="AR12" s="148"/>
      <c r="AS12" s="36">
        <f t="shared" si="3"/>
        <v>0</v>
      </c>
      <c r="AT12" s="37">
        <f t="shared" si="3"/>
        <v>0</v>
      </c>
      <c r="AU12" s="28"/>
      <c r="AV12" s="37"/>
      <c r="AW12" s="37"/>
      <c r="AX12" s="39"/>
      <c r="AY12" s="148"/>
      <c r="AZ12" s="191"/>
      <c r="BA12" s="194"/>
      <c r="BB12" s="196"/>
      <c r="BC12" s="200"/>
      <c r="BD12" s="201"/>
      <c r="BE12" s="202"/>
      <c r="BF12" s="202"/>
      <c r="BG12" s="204"/>
      <c r="BH12" s="185"/>
      <c r="BI12" s="187"/>
      <c r="BJ12" s="187"/>
      <c r="BK12" s="110">
        <f t="shared" si="4"/>
        <v>35</v>
      </c>
      <c r="BL12" s="74">
        <f t="shared" si="5"/>
        <v>35</v>
      </c>
      <c r="BM12" s="74">
        <f t="shared" si="6"/>
        <v>35</v>
      </c>
      <c r="BN12" s="74">
        <f t="shared" si="7"/>
        <v>35</v>
      </c>
      <c r="BO12" s="74">
        <f t="shared" si="8"/>
        <v>35</v>
      </c>
      <c r="BP12" s="74">
        <f t="shared" si="9"/>
        <v>35</v>
      </c>
      <c r="BQ12" s="85">
        <f t="shared" si="10"/>
        <v>175</v>
      </c>
    </row>
    <row r="13" spans="1:69" ht="15" customHeight="1">
      <c r="A13" s="192" t="s">
        <v>34</v>
      </c>
      <c r="B13" s="149" t="str">
        <f>'Rozpisky III.liga '!D55</f>
        <v>Piscatores MO Rakovník</v>
      </c>
      <c r="C13" s="151"/>
      <c r="D13" s="41"/>
      <c r="E13" s="42"/>
      <c r="F13" s="43"/>
      <c r="G13" s="42"/>
      <c r="H13" s="42"/>
      <c r="I13" s="45"/>
      <c r="J13" s="207">
        <f>SUM(I13:I14)</f>
        <v>0</v>
      </c>
      <c r="K13" s="41">
        <f t="shared" si="0"/>
        <v>0</v>
      </c>
      <c r="L13" s="42">
        <f t="shared" si="0"/>
        <v>0</v>
      </c>
      <c r="M13" s="23"/>
      <c r="N13" s="42"/>
      <c r="O13" s="42"/>
      <c r="P13" s="45"/>
      <c r="Q13" s="148">
        <f>SUM(P13:P14)</f>
        <v>0</v>
      </c>
      <c r="R13" s="41">
        <f t="shared" si="1"/>
        <v>0</v>
      </c>
      <c r="S13" s="42">
        <f t="shared" si="1"/>
        <v>0</v>
      </c>
      <c r="T13" s="23"/>
      <c r="U13" s="42"/>
      <c r="V13" s="42"/>
      <c r="W13" s="45"/>
      <c r="X13" s="164">
        <f>SUM(W13:W14)</f>
        <v>0</v>
      </c>
      <c r="Y13" s="190">
        <f>G13+N13+G14+N14+U13+U14</f>
        <v>0</v>
      </c>
      <c r="Z13" s="193">
        <f>H13+O13+H14+O14+V13+V14</f>
        <v>0</v>
      </c>
      <c r="AA13" s="195">
        <f>J13+Q13+X13</f>
        <v>0</v>
      </c>
      <c r="AB13" s="197">
        <f>RANK(BH13,$BH$5:$BH$34,1)</f>
        <v>1</v>
      </c>
      <c r="AC13" s="205" t="s">
        <v>34</v>
      </c>
      <c r="AD13" s="243" t="str">
        <f>B13</f>
        <v>Piscatores MO Rakovník</v>
      </c>
      <c r="AE13" s="41"/>
      <c r="AF13" s="42"/>
      <c r="AG13" s="43"/>
      <c r="AH13" s="42"/>
      <c r="AI13" s="42"/>
      <c r="AJ13" s="45"/>
      <c r="AK13" s="148">
        <f>SUM(AJ13:AJ14)</f>
        <v>0</v>
      </c>
      <c r="AL13" s="41">
        <f t="shared" si="2"/>
        <v>0</v>
      </c>
      <c r="AM13" s="42">
        <f t="shared" si="2"/>
        <v>0</v>
      </c>
      <c r="AN13" s="23"/>
      <c r="AO13" s="42"/>
      <c r="AP13" s="42"/>
      <c r="AQ13" s="45"/>
      <c r="AR13" s="148">
        <f>SUM(AQ13:AQ14)</f>
        <v>0</v>
      </c>
      <c r="AS13" s="41">
        <f t="shared" si="3"/>
        <v>0</v>
      </c>
      <c r="AT13" s="42">
        <f t="shared" si="3"/>
        <v>0</v>
      </c>
      <c r="AU13" s="23"/>
      <c r="AV13" s="42"/>
      <c r="AW13" s="42"/>
      <c r="AX13" s="45"/>
      <c r="AY13" s="148">
        <f>SUM(AX13:AX14)</f>
        <v>0</v>
      </c>
      <c r="AZ13" s="190">
        <f>AH13+AO13+AH14+AO14+AV13+AV14</f>
        <v>0</v>
      </c>
      <c r="BA13" s="193">
        <f>AI13+AP13+AI14+AP14+AW13+AW14</f>
        <v>0</v>
      </c>
      <c r="BB13" s="195">
        <f>AK13+AR13+AY13</f>
        <v>0</v>
      </c>
      <c r="BC13" s="200">
        <f>RANK(BI13,$BI$5:$BI$34,1)</f>
        <v>1</v>
      </c>
      <c r="BD13" s="201">
        <f>Y13+AZ13</f>
        <v>0</v>
      </c>
      <c r="BE13" s="202">
        <f>Z13+BA13</f>
        <v>0</v>
      </c>
      <c r="BF13" s="203">
        <f>AA13+BB13</f>
        <v>0</v>
      </c>
      <c r="BG13" s="204">
        <f>RANK(BJ13,$BJ$5:$BJ$34,1)</f>
        <v>1</v>
      </c>
      <c r="BH13" s="185">
        <f>SUM(AA13)+(-Z13/1000000000)</f>
        <v>0</v>
      </c>
      <c r="BI13" s="187">
        <f>SUM(BB13)+(-BA13/1000000000)</f>
        <v>0</v>
      </c>
      <c r="BJ13" s="187">
        <f>SUM(BF13)+(-BE13/1000000000)</f>
        <v>0</v>
      </c>
      <c r="BK13" s="108">
        <f t="shared" si="4"/>
        <v>35</v>
      </c>
      <c r="BL13" s="72">
        <f t="shared" si="5"/>
        <v>35</v>
      </c>
      <c r="BM13" s="73">
        <f t="shared" si="6"/>
        <v>35</v>
      </c>
      <c r="BN13" s="72">
        <f t="shared" si="7"/>
        <v>35</v>
      </c>
      <c r="BO13" s="72">
        <f t="shared" si="8"/>
        <v>35</v>
      </c>
      <c r="BP13" s="73">
        <f t="shared" si="9"/>
        <v>35</v>
      </c>
      <c r="BQ13" s="83">
        <f t="shared" si="10"/>
        <v>175</v>
      </c>
    </row>
    <row r="14" spans="1:69" ht="15" customHeight="1">
      <c r="A14" s="192"/>
      <c r="B14" s="150"/>
      <c r="C14" s="151"/>
      <c r="D14" s="36"/>
      <c r="E14" s="25"/>
      <c r="F14" s="40"/>
      <c r="G14" s="37"/>
      <c r="H14" s="37"/>
      <c r="I14" s="39"/>
      <c r="J14" s="207"/>
      <c r="K14" s="24">
        <f t="shared" si="0"/>
        <v>0</v>
      </c>
      <c r="L14" s="25">
        <f t="shared" si="0"/>
        <v>0</v>
      </c>
      <c r="M14" s="28"/>
      <c r="N14" s="25"/>
      <c r="O14" s="25"/>
      <c r="P14" s="39"/>
      <c r="Q14" s="148"/>
      <c r="R14" s="24">
        <f t="shared" si="1"/>
        <v>0</v>
      </c>
      <c r="S14" s="25">
        <f t="shared" si="1"/>
        <v>0</v>
      </c>
      <c r="T14" s="28"/>
      <c r="U14" s="25"/>
      <c r="V14" s="25"/>
      <c r="W14" s="39"/>
      <c r="X14" s="164"/>
      <c r="Y14" s="191"/>
      <c r="Z14" s="194"/>
      <c r="AA14" s="196"/>
      <c r="AB14" s="170"/>
      <c r="AC14" s="205"/>
      <c r="AD14" s="243"/>
      <c r="AE14" s="36"/>
      <c r="AF14" s="25"/>
      <c r="AG14" s="46"/>
      <c r="AH14" s="25"/>
      <c r="AI14" s="25"/>
      <c r="AJ14" s="39"/>
      <c r="AK14" s="148"/>
      <c r="AL14" s="24">
        <f t="shared" si="2"/>
        <v>0</v>
      </c>
      <c r="AM14" s="25">
        <f t="shared" si="2"/>
        <v>0</v>
      </c>
      <c r="AN14" s="28"/>
      <c r="AO14" s="25"/>
      <c r="AP14" s="25"/>
      <c r="AQ14" s="39"/>
      <c r="AR14" s="148"/>
      <c r="AS14" s="24">
        <f t="shared" si="3"/>
        <v>0</v>
      </c>
      <c r="AT14" s="25">
        <f t="shared" si="3"/>
        <v>0</v>
      </c>
      <c r="AU14" s="28"/>
      <c r="AV14" s="25"/>
      <c r="AW14" s="25"/>
      <c r="AX14" s="39"/>
      <c r="AY14" s="148"/>
      <c r="AZ14" s="191"/>
      <c r="BA14" s="194"/>
      <c r="BB14" s="196"/>
      <c r="BC14" s="200"/>
      <c r="BD14" s="201"/>
      <c r="BE14" s="202"/>
      <c r="BF14" s="202"/>
      <c r="BG14" s="204"/>
      <c r="BH14" s="185"/>
      <c r="BI14" s="187"/>
      <c r="BJ14" s="187"/>
      <c r="BK14" s="108">
        <f t="shared" si="4"/>
        <v>35</v>
      </c>
      <c r="BL14" s="72">
        <f t="shared" si="5"/>
        <v>35</v>
      </c>
      <c r="BM14" s="74">
        <f t="shared" si="6"/>
        <v>35</v>
      </c>
      <c r="BN14" s="72">
        <f t="shared" si="7"/>
        <v>35</v>
      </c>
      <c r="BO14" s="72">
        <f t="shared" si="8"/>
        <v>35</v>
      </c>
      <c r="BP14" s="74">
        <f t="shared" si="9"/>
        <v>35</v>
      </c>
      <c r="BQ14" s="83">
        <f t="shared" si="10"/>
        <v>175</v>
      </c>
    </row>
    <row r="15" spans="1:69" ht="15" customHeight="1">
      <c r="A15" s="188" t="s">
        <v>35</v>
      </c>
      <c r="B15" s="144" t="str">
        <f>'Rozpisky III.liga '!D68</f>
        <v>MIJATAR MO KOBYLISY</v>
      </c>
      <c r="C15" s="151"/>
      <c r="D15" s="41"/>
      <c r="E15" s="32"/>
      <c r="F15" s="43"/>
      <c r="G15" s="42"/>
      <c r="H15" s="42"/>
      <c r="I15" s="45"/>
      <c r="J15" s="148">
        <f>SUM(I15:I16)</f>
        <v>0</v>
      </c>
      <c r="K15" s="31">
        <f t="shared" si="0"/>
        <v>0</v>
      </c>
      <c r="L15" s="32">
        <f t="shared" si="0"/>
        <v>0</v>
      </c>
      <c r="M15" s="23"/>
      <c r="N15" s="32"/>
      <c r="O15" s="32"/>
      <c r="P15" s="45"/>
      <c r="Q15" s="148">
        <f>SUM(P15:P16)</f>
        <v>0</v>
      </c>
      <c r="R15" s="31">
        <f t="shared" si="1"/>
        <v>0</v>
      </c>
      <c r="S15" s="32">
        <f t="shared" si="1"/>
        <v>0</v>
      </c>
      <c r="T15" s="23"/>
      <c r="U15" s="32"/>
      <c r="V15" s="32"/>
      <c r="W15" s="45"/>
      <c r="X15" s="164">
        <f>SUM(W15:W16)</f>
        <v>0</v>
      </c>
      <c r="Y15" s="190">
        <f>G15+N15+G16+N16+U15+U16</f>
        <v>0</v>
      </c>
      <c r="Z15" s="193">
        <f>H15+O15+H16+O16+V15+V16</f>
        <v>0</v>
      </c>
      <c r="AA15" s="195">
        <f>J15+Q15+X15</f>
        <v>0</v>
      </c>
      <c r="AB15" s="197">
        <f>RANK(BH15,$BH$5:$BH$34,1)</f>
        <v>1</v>
      </c>
      <c r="AC15" s="198" t="s">
        <v>35</v>
      </c>
      <c r="AD15" s="199" t="str">
        <f>B15</f>
        <v>MIJATAR MO KOBYLISY</v>
      </c>
      <c r="AE15" s="41"/>
      <c r="AF15" s="32"/>
      <c r="AG15" s="33"/>
      <c r="AH15" s="32"/>
      <c r="AI15" s="32"/>
      <c r="AJ15" s="45"/>
      <c r="AK15" s="148">
        <f>SUM(AJ15:AJ16)</f>
        <v>0</v>
      </c>
      <c r="AL15" s="31">
        <f t="shared" si="2"/>
        <v>0</v>
      </c>
      <c r="AM15" s="32">
        <f t="shared" si="2"/>
        <v>0</v>
      </c>
      <c r="AN15" s="23"/>
      <c r="AO15" s="32"/>
      <c r="AP15" s="32"/>
      <c r="AQ15" s="45"/>
      <c r="AR15" s="148">
        <f>SUM(AQ15:AQ16)</f>
        <v>0</v>
      </c>
      <c r="AS15" s="31">
        <f t="shared" si="3"/>
        <v>0</v>
      </c>
      <c r="AT15" s="32">
        <f t="shared" si="3"/>
        <v>0</v>
      </c>
      <c r="AU15" s="23"/>
      <c r="AV15" s="32"/>
      <c r="AW15" s="32"/>
      <c r="AX15" s="45"/>
      <c r="AY15" s="148">
        <f>SUM(AX15:AX16)</f>
        <v>0</v>
      </c>
      <c r="AZ15" s="190">
        <f>AH15+AO15+AH16+AO16+AV15+AV16</f>
        <v>0</v>
      </c>
      <c r="BA15" s="193">
        <f>AI15+AP15+AI16+AP16+AW15+AW16</f>
        <v>0</v>
      </c>
      <c r="BB15" s="195">
        <f>AK15+AR15+AY15</f>
        <v>0</v>
      </c>
      <c r="BC15" s="200">
        <f>RANK(BI15,$BI$5:$BI$34,1)</f>
        <v>1</v>
      </c>
      <c r="BD15" s="201">
        <f>Y15+AZ15</f>
        <v>0</v>
      </c>
      <c r="BE15" s="202">
        <f>Z15+BA15</f>
        <v>0</v>
      </c>
      <c r="BF15" s="203">
        <f>AA15+BB15</f>
        <v>0</v>
      </c>
      <c r="BG15" s="204">
        <f>RANK(BJ15,$BJ$5:$BJ$34,1)</f>
        <v>1</v>
      </c>
      <c r="BH15" s="185">
        <f>SUM(AA15)+(-Z15/1000000000)</f>
        <v>0</v>
      </c>
      <c r="BI15" s="187">
        <f>SUM(BB15)+(-BA15/1000000000)</f>
        <v>0</v>
      </c>
      <c r="BJ15" s="187">
        <f>SUM(BF15)+(-BE15/1000000000)</f>
        <v>0</v>
      </c>
      <c r="BK15" s="109">
        <f t="shared" si="4"/>
        <v>35</v>
      </c>
      <c r="BL15" s="73">
        <f t="shared" si="5"/>
        <v>35</v>
      </c>
      <c r="BM15" s="73">
        <f t="shared" si="6"/>
        <v>35</v>
      </c>
      <c r="BN15" s="73">
        <f t="shared" si="7"/>
        <v>35</v>
      </c>
      <c r="BO15" s="73">
        <f t="shared" si="8"/>
        <v>35</v>
      </c>
      <c r="BP15" s="73">
        <f t="shared" si="9"/>
        <v>35</v>
      </c>
      <c r="BQ15" s="84">
        <f t="shared" si="10"/>
        <v>175</v>
      </c>
    </row>
    <row r="16" spans="1:69" ht="15" customHeight="1">
      <c r="A16" s="188"/>
      <c r="B16" s="145"/>
      <c r="C16" s="151"/>
      <c r="D16" s="24"/>
      <c r="E16" s="37"/>
      <c r="F16" s="46"/>
      <c r="G16" s="25"/>
      <c r="H16" s="25"/>
      <c r="I16" s="27"/>
      <c r="J16" s="148"/>
      <c r="K16" s="36">
        <f t="shared" si="0"/>
        <v>0</v>
      </c>
      <c r="L16" s="37">
        <f t="shared" si="0"/>
        <v>0</v>
      </c>
      <c r="M16" s="28"/>
      <c r="N16" s="37"/>
      <c r="O16" s="37"/>
      <c r="P16" s="27"/>
      <c r="Q16" s="148"/>
      <c r="R16" s="36">
        <f t="shared" si="1"/>
        <v>0</v>
      </c>
      <c r="S16" s="37">
        <f t="shared" si="1"/>
        <v>0</v>
      </c>
      <c r="T16" s="28"/>
      <c r="U16" s="37"/>
      <c r="V16" s="37"/>
      <c r="W16" s="27"/>
      <c r="X16" s="164"/>
      <c r="Y16" s="191"/>
      <c r="Z16" s="194"/>
      <c r="AA16" s="196"/>
      <c r="AB16" s="170"/>
      <c r="AC16" s="198"/>
      <c r="AD16" s="206"/>
      <c r="AE16" s="24"/>
      <c r="AF16" s="37"/>
      <c r="AG16" s="40"/>
      <c r="AH16" s="37"/>
      <c r="AI16" s="37"/>
      <c r="AJ16" s="27"/>
      <c r="AK16" s="148"/>
      <c r="AL16" s="36">
        <f t="shared" si="2"/>
        <v>0</v>
      </c>
      <c r="AM16" s="37">
        <f t="shared" si="2"/>
        <v>0</v>
      </c>
      <c r="AN16" s="28"/>
      <c r="AO16" s="37"/>
      <c r="AP16" s="37"/>
      <c r="AQ16" s="27"/>
      <c r="AR16" s="148"/>
      <c r="AS16" s="36">
        <f t="shared" si="3"/>
        <v>0</v>
      </c>
      <c r="AT16" s="37">
        <f t="shared" si="3"/>
        <v>0</v>
      </c>
      <c r="AU16" s="28"/>
      <c r="AV16" s="37"/>
      <c r="AW16" s="37"/>
      <c r="AX16" s="27"/>
      <c r="AY16" s="148"/>
      <c r="AZ16" s="191"/>
      <c r="BA16" s="194"/>
      <c r="BB16" s="196"/>
      <c r="BC16" s="200"/>
      <c r="BD16" s="201"/>
      <c r="BE16" s="202"/>
      <c r="BF16" s="202"/>
      <c r="BG16" s="204"/>
      <c r="BH16" s="185"/>
      <c r="BI16" s="187"/>
      <c r="BJ16" s="187"/>
      <c r="BK16" s="110">
        <f t="shared" si="4"/>
        <v>35</v>
      </c>
      <c r="BL16" s="74">
        <f t="shared" si="5"/>
        <v>35</v>
      </c>
      <c r="BM16" s="74">
        <f t="shared" si="6"/>
        <v>35</v>
      </c>
      <c r="BN16" s="74">
        <f t="shared" si="7"/>
        <v>35</v>
      </c>
      <c r="BO16" s="74">
        <f t="shared" si="8"/>
        <v>35</v>
      </c>
      <c r="BP16" s="74">
        <f t="shared" si="9"/>
        <v>35</v>
      </c>
      <c r="BQ16" s="85">
        <f t="shared" si="10"/>
        <v>175</v>
      </c>
    </row>
    <row r="17" spans="1:69" ht="15" customHeight="1" thickBot="1">
      <c r="A17" s="192" t="s">
        <v>36</v>
      </c>
      <c r="B17" s="142" t="str">
        <f>'Rozpisky III.liga '!D81</f>
        <v>Vestf-Fishing MO Vlašim</v>
      </c>
      <c r="C17" s="151"/>
      <c r="D17" s="41"/>
      <c r="E17" s="42"/>
      <c r="F17" s="43"/>
      <c r="G17" s="42"/>
      <c r="H17" s="42"/>
      <c r="I17" s="45"/>
      <c r="J17" s="148">
        <f>SUM(I17:I18)</f>
        <v>0</v>
      </c>
      <c r="K17" s="41">
        <f t="shared" si="0"/>
        <v>0</v>
      </c>
      <c r="L17" s="42">
        <f t="shared" si="0"/>
        <v>0</v>
      </c>
      <c r="M17" s="23"/>
      <c r="N17" s="42"/>
      <c r="O17" s="42"/>
      <c r="P17" s="45"/>
      <c r="Q17" s="148">
        <f>SUM(P17:P18)</f>
        <v>0</v>
      </c>
      <c r="R17" s="41">
        <f t="shared" si="1"/>
        <v>0</v>
      </c>
      <c r="S17" s="42">
        <f t="shared" si="1"/>
        <v>0</v>
      </c>
      <c r="T17" s="23"/>
      <c r="U17" s="42"/>
      <c r="V17" s="42"/>
      <c r="W17" s="45"/>
      <c r="X17" s="164">
        <f>SUM(W17:W18)</f>
        <v>0</v>
      </c>
      <c r="Y17" s="190">
        <f>G17+N17+G18+N18+U17+U18</f>
        <v>0</v>
      </c>
      <c r="Z17" s="193">
        <f>H17+O17+H18+O18+V17+V18</f>
        <v>0</v>
      </c>
      <c r="AA17" s="195">
        <f>J17+Q17+X17</f>
        <v>0</v>
      </c>
      <c r="AB17" s="197">
        <f>RANK(BH17,$BH$5:$BH$34,1)</f>
        <v>1</v>
      </c>
      <c r="AC17" s="205" t="s">
        <v>36</v>
      </c>
      <c r="AD17" s="208" t="str">
        <f>B17</f>
        <v>Vestf-Fishing MO Vlašim</v>
      </c>
      <c r="AE17" s="41"/>
      <c r="AF17" s="42"/>
      <c r="AG17" s="43"/>
      <c r="AH17" s="42"/>
      <c r="AI17" s="42"/>
      <c r="AJ17" s="45"/>
      <c r="AK17" s="148">
        <f>SUM(AJ17:AJ18)</f>
        <v>0</v>
      </c>
      <c r="AL17" s="41">
        <f t="shared" si="2"/>
        <v>0</v>
      </c>
      <c r="AM17" s="42">
        <f t="shared" si="2"/>
        <v>0</v>
      </c>
      <c r="AN17" s="23"/>
      <c r="AO17" s="42"/>
      <c r="AP17" s="42"/>
      <c r="AQ17" s="45"/>
      <c r="AR17" s="148">
        <f>SUM(AQ17:AQ18)</f>
        <v>0</v>
      </c>
      <c r="AS17" s="41">
        <f t="shared" si="3"/>
        <v>0</v>
      </c>
      <c r="AT17" s="42">
        <f t="shared" si="3"/>
        <v>0</v>
      </c>
      <c r="AU17" s="23"/>
      <c r="AV17" s="42"/>
      <c r="AW17" s="42"/>
      <c r="AX17" s="45"/>
      <c r="AY17" s="148">
        <f>SUM(AX17:AX18)</f>
        <v>0</v>
      </c>
      <c r="AZ17" s="190">
        <f>AH17+AO17+AH18+AO18+AV17+AV18</f>
        <v>0</v>
      </c>
      <c r="BA17" s="193">
        <f>AI17+AP17+AI18+AP18+AW17+AW18</f>
        <v>0</v>
      </c>
      <c r="BB17" s="195">
        <f>AK17+AR17+AY17</f>
        <v>0</v>
      </c>
      <c r="BC17" s="200">
        <f>RANK(BI17,$BI$5:$BI$34,1)</f>
        <v>1</v>
      </c>
      <c r="BD17" s="201">
        <f>Y17+AZ17</f>
        <v>0</v>
      </c>
      <c r="BE17" s="202">
        <f>Z17+BA17</f>
        <v>0</v>
      </c>
      <c r="BF17" s="203">
        <f>AA17+BB17</f>
        <v>0</v>
      </c>
      <c r="BG17" s="204">
        <f>RANK(BJ17,$BJ$5:$BJ$34,1)</f>
        <v>1</v>
      </c>
      <c r="BH17" s="185">
        <f>SUM(AA17)+(-Z17/1000000000)</f>
        <v>0</v>
      </c>
      <c r="BI17" s="187">
        <f>SUM(BB17)+(-BA17/1000000000)</f>
        <v>0</v>
      </c>
      <c r="BJ17" s="187">
        <f>SUM(BF17)+(-BE17/1000000000)</f>
        <v>0</v>
      </c>
      <c r="BK17" s="108">
        <f t="shared" si="4"/>
        <v>35</v>
      </c>
      <c r="BL17" s="72">
        <f t="shared" si="5"/>
        <v>35</v>
      </c>
      <c r="BM17" s="73">
        <f t="shared" si="6"/>
        <v>35</v>
      </c>
      <c r="BN17" s="72">
        <f t="shared" si="7"/>
        <v>35</v>
      </c>
      <c r="BO17" s="72">
        <f t="shared" si="8"/>
        <v>35</v>
      </c>
      <c r="BP17" s="73">
        <f t="shared" si="9"/>
        <v>35</v>
      </c>
      <c r="BQ17" s="83">
        <f t="shared" si="10"/>
        <v>175</v>
      </c>
    </row>
    <row r="18" spans="1:69" ht="15" customHeight="1">
      <c r="A18" s="192"/>
      <c r="B18" s="143"/>
      <c r="C18" s="151"/>
      <c r="D18" s="47"/>
      <c r="E18" s="25"/>
      <c r="F18" s="46"/>
      <c r="G18" s="25"/>
      <c r="H18" s="25"/>
      <c r="I18" s="27"/>
      <c r="J18" s="148"/>
      <c r="K18" s="24">
        <f t="shared" si="0"/>
        <v>0</v>
      </c>
      <c r="L18" s="25">
        <f t="shared" si="0"/>
        <v>0</v>
      </c>
      <c r="M18" s="28"/>
      <c r="N18" s="25"/>
      <c r="O18" s="25"/>
      <c r="P18" s="27"/>
      <c r="Q18" s="148"/>
      <c r="R18" s="24">
        <f t="shared" si="1"/>
        <v>0</v>
      </c>
      <c r="S18" s="25">
        <f t="shared" si="1"/>
        <v>0</v>
      </c>
      <c r="T18" s="28"/>
      <c r="U18" s="25"/>
      <c r="V18" s="25"/>
      <c r="W18" s="27"/>
      <c r="X18" s="164"/>
      <c r="Y18" s="191"/>
      <c r="Z18" s="194"/>
      <c r="AA18" s="196"/>
      <c r="AB18" s="170"/>
      <c r="AC18" s="205"/>
      <c r="AD18" s="174"/>
      <c r="AE18" s="47"/>
      <c r="AF18" s="25"/>
      <c r="AG18" s="46"/>
      <c r="AH18" s="25"/>
      <c r="AI18" s="25"/>
      <c r="AJ18" s="27"/>
      <c r="AK18" s="148"/>
      <c r="AL18" s="24">
        <f t="shared" si="2"/>
        <v>0</v>
      </c>
      <c r="AM18" s="25">
        <f t="shared" si="2"/>
        <v>0</v>
      </c>
      <c r="AN18" s="28"/>
      <c r="AO18" s="25"/>
      <c r="AP18" s="25"/>
      <c r="AQ18" s="27"/>
      <c r="AR18" s="148"/>
      <c r="AS18" s="24">
        <f t="shared" si="3"/>
        <v>0</v>
      </c>
      <c r="AT18" s="25">
        <f t="shared" si="3"/>
        <v>0</v>
      </c>
      <c r="AU18" s="28"/>
      <c r="AV18" s="25"/>
      <c r="AW18" s="25"/>
      <c r="AX18" s="27"/>
      <c r="AY18" s="148"/>
      <c r="AZ18" s="191"/>
      <c r="BA18" s="194"/>
      <c r="BB18" s="196"/>
      <c r="BC18" s="200"/>
      <c r="BD18" s="201"/>
      <c r="BE18" s="202"/>
      <c r="BF18" s="202"/>
      <c r="BG18" s="204"/>
      <c r="BH18" s="185"/>
      <c r="BI18" s="187"/>
      <c r="BJ18" s="187"/>
      <c r="BK18" s="108">
        <f t="shared" si="4"/>
        <v>35</v>
      </c>
      <c r="BL18" s="72">
        <f t="shared" si="5"/>
        <v>35</v>
      </c>
      <c r="BM18" s="74">
        <f t="shared" si="6"/>
        <v>35</v>
      </c>
      <c r="BN18" s="72">
        <f t="shared" si="7"/>
        <v>35</v>
      </c>
      <c r="BO18" s="72">
        <f t="shared" si="8"/>
        <v>35</v>
      </c>
      <c r="BP18" s="74">
        <f t="shared" si="9"/>
        <v>35</v>
      </c>
      <c r="BQ18" s="83">
        <f t="shared" si="10"/>
        <v>175</v>
      </c>
    </row>
    <row r="19" spans="1:69" ht="15" customHeight="1">
      <c r="A19" s="188" t="s">
        <v>37</v>
      </c>
      <c r="B19" s="144" t="str">
        <f>'Rozpisky III.liga '!D94</f>
        <v>MO Chrastava ,,B''</v>
      </c>
      <c r="C19" s="151"/>
      <c r="D19" s="31"/>
      <c r="E19" s="42"/>
      <c r="F19" s="33"/>
      <c r="G19" s="32"/>
      <c r="H19" s="32"/>
      <c r="I19" s="35"/>
      <c r="J19" s="209">
        <f>SUM(I19:I20)</f>
        <v>0</v>
      </c>
      <c r="K19" s="31">
        <f t="shared" si="0"/>
        <v>0</v>
      </c>
      <c r="L19" s="32">
        <f t="shared" si="0"/>
        <v>0</v>
      </c>
      <c r="M19" s="23"/>
      <c r="N19" s="32"/>
      <c r="O19" s="32"/>
      <c r="P19" s="35"/>
      <c r="Q19" s="148">
        <f>SUM(P19:P20)</f>
        <v>0</v>
      </c>
      <c r="R19" s="31">
        <f t="shared" si="1"/>
        <v>0</v>
      </c>
      <c r="S19" s="32">
        <f t="shared" si="1"/>
        <v>0</v>
      </c>
      <c r="T19" s="23"/>
      <c r="U19" s="32"/>
      <c r="V19" s="32"/>
      <c r="W19" s="35"/>
      <c r="X19" s="164">
        <f>SUM(W19:W20)</f>
        <v>0</v>
      </c>
      <c r="Y19" s="190">
        <f>G19+N19+G20+N20+U19+U20</f>
        <v>0</v>
      </c>
      <c r="Z19" s="193">
        <f>H19+O19+H20+O20+V19+V20</f>
        <v>0</v>
      </c>
      <c r="AA19" s="195">
        <f>J19+Q19+X19</f>
        <v>0</v>
      </c>
      <c r="AB19" s="197">
        <f>RANK(BH19,$BH$5:$BH$34,1)</f>
        <v>1</v>
      </c>
      <c r="AC19" s="198" t="s">
        <v>37</v>
      </c>
      <c r="AD19" s="199" t="str">
        <f>B19</f>
        <v>MO Chrastava ,,B''</v>
      </c>
      <c r="AE19" s="31"/>
      <c r="AF19" s="42"/>
      <c r="AG19" s="33"/>
      <c r="AH19" s="32"/>
      <c r="AI19" s="32"/>
      <c r="AJ19" s="35"/>
      <c r="AK19" s="148">
        <f>SUM(AJ19:AJ20)</f>
        <v>0</v>
      </c>
      <c r="AL19" s="31">
        <f t="shared" si="2"/>
        <v>0</v>
      </c>
      <c r="AM19" s="32">
        <f t="shared" si="2"/>
        <v>0</v>
      </c>
      <c r="AN19" s="23"/>
      <c r="AO19" s="32"/>
      <c r="AP19" s="32"/>
      <c r="AQ19" s="35"/>
      <c r="AR19" s="148">
        <f>SUM(AQ19:AQ20)</f>
        <v>0</v>
      </c>
      <c r="AS19" s="31">
        <f t="shared" si="3"/>
        <v>0</v>
      </c>
      <c r="AT19" s="32">
        <f t="shared" si="3"/>
        <v>0</v>
      </c>
      <c r="AU19" s="23"/>
      <c r="AV19" s="32"/>
      <c r="AW19" s="32"/>
      <c r="AX19" s="35"/>
      <c r="AY19" s="148">
        <f>SUM(AX19:AX20)</f>
        <v>0</v>
      </c>
      <c r="AZ19" s="190">
        <f>AH19+AO19+AH20+AO20+AV19+AV20</f>
        <v>0</v>
      </c>
      <c r="BA19" s="193">
        <f>AI19+AP19+AI20+AP20+AW19+AW20</f>
        <v>0</v>
      </c>
      <c r="BB19" s="195">
        <f>AK19+AR19+AY19</f>
        <v>0</v>
      </c>
      <c r="BC19" s="200">
        <f>RANK(BI19,$BI$5:$BI$34,1)</f>
        <v>1</v>
      </c>
      <c r="BD19" s="201">
        <f>Y19+AZ19</f>
        <v>0</v>
      </c>
      <c r="BE19" s="202">
        <f>Z19+BA19</f>
        <v>0</v>
      </c>
      <c r="BF19" s="203">
        <f>AA19+BB19</f>
        <v>0</v>
      </c>
      <c r="BG19" s="204">
        <f>RANK(BJ19,$BJ$5:$BJ$34,1)</f>
        <v>1</v>
      </c>
      <c r="BH19" s="185">
        <f>SUM(AA19)+(-Z19/1000000000)</f>
        <v>0</v>
      </c>
      <c r="BI19" s="187">
        <f>SUM(BB19)+(-BA19/1000000000)</f>
        <v>0</v>
      </c>
      <c r="BJ19" s="187">
        <f>SUM(BF19)+(-BE19/1000000000)</f>
        <v>0</v>
      </c>
      <c r="BK19" s="109">
        <f t="shared" si="4"/>
        <v>35</v>
      </c>
      <c r="BL19" s="73">
        <f t="shared" si="5"/>
        <v>35</v>
      </c>
      <c r="BM19" s="73">
        <f t="shared" si="6"/>
        <v>35</v>
      </c>
      <c r="BN19" s="73">
        <f t="shared" si="7"/>
        <v>35</v>
      </c>
      <c r="BO19" s="73">
        <f t="shared" si="8"/>
        <v>35</v>
      </c>
      <c r="BP19" s="73">
        <f t="shared" si="9"/>
        <v>35</v>
      </c>
      <c r="BQ19" s="84">
        <f t="shared" si="10"/>
        <v>175</v>
      </c>
    </row>
    <row r="20" spans="1:69" ht="15" customHeight="1">
      <c r="A20" s="188"/>
      <c r="B20" s="143"/>
      <c r="C20" s="151"/>
      <c r="D20" s="31"/>
      <c r="E20" s="25"/>
      <c r="F20" s="40"/>
      <c r="G20" s="37"/>
      <c r="H20" s="37"/>
      <c r="I20" s="98"/>
      <c r="J20" s="209"/>
      <c r="K20" s="36">
        <f t="shared" si="0"/>
        <v>0</v>
      </c>
      <c r="L20" s="37">
        <f t="shared" si="0"/>
        <v>0</v>
      </c>
      <c r="M20" s="28"/>
      <c r="N20" s="37"/>
      <c r="O20" s="37"/>
      <c r="P20" s="98"/>
      <c r="Q20" s="148"/>
      <c r="R20" s="36">
        <f t="shared" si="1"/>
        <v>0</v>
      </c>
      <c r="S20" s="37">
        <f t="shared" si="1"/>
        <v>0</v>
      </c>
      <c r="T20" s="28"/>
      <c r="U20" s="37"/>
      <c r="V20" s="37"/>
      <c r="W20" s="98"/>
      <c r="X20" s="164"/>
      <c r="Y20" s="191"/>
      <c r="Z20" s="194"/>
      <c r="AA20" s="196"/>
      <c r="AB20" s="170"/>
      <c r="AC20" s="198"/>
      <c r="AD20" s="199"/>
      <c r="AE20" s="31"/>
      <c r="AF20" s="25"/>
      <c r="AG20" s="40"/>
      <c r="AH20" s="37"/>
      <c r="AI20" s="37"/>
      <c r="AJ20" s="98"/>
      <c r="AK20" s="148"/>
      <c r="AL20" s="36">
        <f t="shared" si="2"/>
        <v>0</v>
      </c>
      <c r="AM20" s="37">
        <f t="shared" si="2"/>
        <v>0</v>
      </c>
      <c r="AN20" s="28"/>
      <c r="AO20" s="37"/>
      <c r="AP20" s="37"/>
      <c r="AQ20" s="98"/>
      <c r="AR20" s="148"/>
      <c r="AS20" s="36">
        <f t="shared" si="3"/>
        <v>0</v>
      </c>
      <c r="AT20" s="37">
        <f t="shared" si="3"/>
        <v>0</v>
      </c>
      <c r="AU20" s="28"/>
      <c r="AV20" s="37"/>
      <c r="AW20" s="37"/>
      <c r="AX20" s="98"/>
      <c r="AY20" s="148"/>
      <c r="AZ20" s="191"/>
      <c r="BA20" s="194"/>
      <c r="BB20" s="196"/>
      <c r="BC20" s="200"/>
      <c r="BD20" s="201"/>
      <c r="BE20" s="202"/>
      <c r="BF20" s="202"/>
      <c r="BG20" s="204"/>
      <c r="BH20" s="185"/>
      <c r="BI20" s="187"/>
      <c r="BJ20" s="187"/>
      <c r="BK20" s="110">
        <f t="shared" si="4"/>
        <v>35</v>
      </c>
      <c r="BL20" s="74">
        <f t="shared" si="5"/>
        <v>35</v>
      </c>
      <c r="BM20" s="74">
        <f t="shared" si="6"/>
        <v>35</v>
      </c>
      <c r="BN20" s="74">
        <f t="shared" si="7"/>
        <v>35</v>
      </c>
      <c r="BO20" s="74">
        <f t="shared" si="8"/>
        <v>35</v>
      </c>
      <c r="BP20" s="74">
        <f t="shared" si="9"/>
        <v>35</v>
      </c>
      <c r="BQ20" s="85">
        <f t="shared" si="10"/>
        <v>175</v>
      </c>
    </row>
    <row r="21" spans="1:69" ht="15" customHeight="1">
      <c r="A21" s="192" t="s">
        <v>38</v>
      </c>
      <c r="B21" s="144" t="str">
        <f>'Rozpisky III.liga '!D107</f>
        <v>Bolení hlavy MO ČRS Plzeň 1</v>
      </c>
      <c r="C21" s="151"/>
      <c r="D21" s="41"/>
      <c r="E21" s="42"/>
      <c r="F21" s="43"/>
      <c r="G21" s="42"/>
      <c r="H21" s="42"/>
      <c r="I21" s="35"/>
      <c r="J21" s="148">
        <f>SUM(I21:I22)</f>
        <v>0</v>
      </c>
      <c r="K21" s="41">
        <f t="shared" si="0"/>
        <v>0</v>
      </c>
      <c r="L21" s="42">
        <f t="shared" si="0"/>
        <v>0</v>
      </c>
      <c r="M21" s="23"/>
      <c r="N21" s="42"/>
      <c r="O21" s="42"/>
      <c r="P21" s="35"/>
      <c r="Q21" s="148">
        <f>SUM(P21:P22)</f>
        <v>0</v>
      </c>
      <c r="R21" s="41">
        <f t="shared" si="1"/>
        <v>0</v>
      </c>
      <c r="S21" s="42">
        <f t="shared" si="1"/>
        <v>0</v>
      </c>
      <c r="T21" s="23"/>
      <c r="U21" s="42"/>
      <c r="V21" s="42"/>
      <c r="W21" s="35"/>
      <c r="X21" s="164">
        <f>SUM(W21:W22)</f>
        <v>0</v>
      </c>
      <c r="Y21" s="190">
        <f>G21+N21+G22+N22+U21+U22</f>
        <v>0</v>
      </c>
      <c r="Z21" s="193">
        <f>H21+O21+H22+O22+V21+V22</f>
        <v>0</v>
      </c>
      <c r="AA21" s="195">
        <f>J21+Q21+X21</f>
        <v>0</v>
      </c>
      <c r="AB21" s="197">
        <f>RANK(BH21,$BH$5:$BH$34,1)</f>
        <v>1</v>
      </c>
      <c r="AC21" s="205" t="s">
        <v>38</v>
      </c>
      <c r="AD21" s="199" t="str">
        <f>B21</f>
        <v>Bolení hlavy MO ČRS Plzeň 1</v>
      </c>
      <c r="AE21" s="41"/>
      <c r="AF21" s="42"/>
      <c r="AG21" s="43"/>
      <c r="AH21" s="42"/>
      <c r="AI21" s="42"/>
      <c r="AJ21" s="35"/>
      <c r="AK21" s="148">
        <f>SUM(AJ21:AJ22)</f>
        <v>0</v>
      </c>
      <c r="AL21" s="41">
        <f t="shared" si="2"/>
        <v>0</v>
      </c>
      <c r="AM21" s="42">
        <f t="shared" si="2"/>
        <v>0</v>
      </c>
      <c r="AN21" s="23"/>
      <c r="AO21" s="42"/>
      <c r="AP21" s="42"/>
      <c r="AQ21" s="35"/>
      <c r="AR21" s="148">
        <f>SUM(AQ21:AQ22)</f>
        <v>0</v>
      </c>
      <c r="AS21" s="41">
        <f t="shared" si="3"/>
        <v>0</v>
      </c>
      <c r="AT21" s="42">
        <f t="shared" si="3"/>
        <v>0</v>
      </c>
      <c r="AU21" s="23"/>
      <c r="AV21" s="42"/>
      <c r="AW21" s="42"/>
      <c r="AX21" s="35"/>
      <c r="AY21" s="148">
        <f>SUM(AX21:AX22)</f>
        <v>0</v>
      </c>
      <c r="AZ21" s="190">
        <f>AH21+AO21+AH22+AO22+AV21+AV22</f>
        <v>0</v>
      </c>
      <c r="BA21" s="193">
        <f>AI21+AP21+AI22+AP22+AW21+AW22</f>
        <v>0</v>
      </c>
      <c r="BB21" s="195">
        <f>AK21+AR21+AY21</f>
        <v>0</v>
      </c>
      <c r="BC21" s="200">
        <f>RANK(BI21,$BI$5:$BI$34,1)</f>
        <v>1</v>
      </c>
      <c r="BD21" s="201">
        <f>Y21+AZ21</f>
        <v>0</v>
      </c>
      <c r="BE21" s="202">
        <f>Z21+BA21</f>
        <v>0</v>
      </c>
      <c r="BF21" s="203">
        <f>AA21+BB21</f>
        <v>0</v>
      </c>
      <c r="BG21" s="204">
        <f>RANK(BJ21,$BJ$5:$BJ$34,1)</f>
        <v>1</v>
      </c>
      <c r="BH21" s="185">
        <f>SUM(AA21)+(-Z21/1000000000)</f>
        <v>0</v>
      </c>
      <c r="BI21" s="187">
        <f>SUM(BB21)+(-BA21/1000000000)</f>
        <v>0</v>
      </c>
      <c r="BJ21" s="187">
        <f>SUM(BF21)+(-BE21/1000000000)</f>
        <v>0</v>
      </c>
      <c r="BK21" s="108">
        <f t="shared" si="4"/>
        <v>35</v>
      </c>
      <c r="BL21" s="72">
        <f t="shared" si="5"/>
        <v>35</v>
      </c>
      <c r="BM21" s="73">
        <f t="shared" si="6"/>
        <v>35</v>
      </c>
      <c r="BN21" s="72">
        <f t="shared" si="7"/>
        <v>35</v>
      </c>
      <c r="BO21" s="72">
        <f t="shared" si="8"/>
        <v>35</v>
      </c>
      <c r="BP21" s="73">
        <f t="shared" si="9"/>
        <v>35</v>
      </c>
      <c r="BQ21" s="83">
        <f t="shared" si="10"/>
        <v>175</v>
      </c>
    </row>
    <row r="22" spans="1:69" ht="15" customHeight="1">
      <c r="A22" s="192"/>
      <c r="B22" s="145"/>
      <c r="C22" s="151"/>
      <c r="D22" s="24"/>
      <c r="E22" s="25"/>
      <c r="F22" s="46"/>
      <c r="G22" s="25"/>
      <c r="H22" s="25"/>
      <c r="I22" s="27"/>
      <c r="J22" s="148"/>
      <c r="K22" s="24">
        <f t="shared" si="0"/>
        <v>0</v>
      </c>
      <c r="L22" s="25">
        <f t="shared" si="0"/>
        <v>0</v>
      </c>
      <c r="M22" s="28"/>
      <c r="N22" s="25"/>
      <c r="O22" s="25"/>
      <c r="P22" s="27"/>
      <c r="Q22" s="148"/>
      <c r="R22" s="24">
        <f t="shared" si="1"/>
        <v>0</v>
      </c>
      <c r="S22" s="25">
        <f t="shared" si="1"/>
        <v>0</v>
      </c>
      <c r="T22" s="28"/>
      <c r="U22" s="25"/>
      <c r="V22" s="25"/>
      <c r="W22" s="27"/>
      <c r="X22" s="164"/>
      <c r="Y22" s="191"/>
      <c r="Z22" s="194"/>
      <c r="AA22" s="196"/>
      <c r="AB22" s="170"/>
      <c r="AC22" s="205"/>
      <c r="AD22" s="206"/>
      <c r="AE22" s="24"/>
      <c r="AF22" s="25"/>
      <c r="AG22" s="46"/>
      <c r="AH22" s="25"/>
      <c r="AI22" s="25"/>
      <c r="AJ22" s="27"/>
      <c r="AK22" s="148"/>
      <c r="AL22" s="24">
        <f t="shared" si="2"/>
        <v>0</v>
      </c>
      <c r="AM22" s="25">
        <f t="shared" si="2"/>
        <v>0</v>
      </c>
      <c r="AN22" s="28"/>
      <c r="AO22" s="25"/>
      <c r="AP22" s="25"/>
      <c r="AQ22" s="27"/>
      <c r="AR22" s="148"/>
      <c r="AS22" s="24">
        <f t="shared" si="3"/>
        <v>0</v>
      </c>
      <c r="AT22" s="25">
        <f t="shared" si="3"/>
        <v>0</v>
      </c>
      <c r="AU22" s="28"/>
      <c r="AV22" s="25"/>
      <c r="AW22" s="25"/>
      <c r="AX22" s="27"/>
      <c r="AY22" s="148"/>
      <c r="AZ22" s="191"/>
      <c r="BA22" s="194"/>
      <c r="BB22" s="196"/>
      <c r="BC22" s="200"/>
      <c r="BD22" s="201"/>
      <c r="BE22" s="202"/>
      <c r="BF22" s="202"/>
      <c r="BG22" s="204"/>
      <c r="BH22" s="185"/>
      <c r="BI22" s="187"/>
      <c r="BJ22" s="187"/>
      <c r="BK22" s="108">
        <f t="shared" si="4"/>
        <v>35</v>
      </c>
      <c r="BL22" s="72">
        <f t="shared" si="5"/>
        <v>35</v>
      </c>
      <c r="BM22" s="74">
        <f t="shared" si="6"/>
        <v>35</v>
      </c>
      <c r="BN22" s="72">
        <f t="shared" si="7"/>
        <v>35</v>
      </c>
      <c r="BO22" s="72">
        <f t="shared" si="8"/>
        <v>35</v>
      </c>
      <c r="BP22" s="74">
        <f t="shared" si="9"/>
        <v>35</v>
      </c>
      <c r="BQ22" s="83">
        <f t="shared" si="10"/>
        <v>175</v>
      </c>
    </row>
    <row r="23" spans="1:69" ht="15" customHeight="1" thickBot="1">
      <c r="A23" s="188"/>
      <c r="B23" s="142"/>
      <c r="C23" s="151"/>
      <c r="D23" s="31"/>
      <c r="E23" s="42"/>
      <c r="F23" s="33"/>
      <c r="G23" s="32"/>
      <c r="H23" s="32"/>
      <c r="I23" s="35"/>
      <c r="J23" s="148"/>
      <c r="K23" s="31"/>
      <c r="L23" s="32"/>
      <c r="M23" s="23"/>
      <c r="N23" s="32"/>
      <c r="O23" s="32"/>
      <c r="P23" s="35"/>
      <c r="Q23" s="148"/>
      <c r="R23" s="31"/>
      <c r="S23" s="32"/>
      <c r="T23" s="23"/>
      <c r="U23" s="32"/>
      <c r="V23" s="32"/>
      <c r="W23" s="35"/>
      <c r="X23" s="164"/>
      <c r="Y23" s="190"/>
      <c r="Z23" s="193"/>
      <c r="AA23" s="195"/>
      <c r="AB23" s="197"/>
      <c r="AC23" s="198"/>
      <c r="AD23" s="208"/>
      <c r="AE23" s="31"/>
      <c r="AF23" s="42"/>
      <c r="AG23" s="33"/>
      <c r="AH23" s="32"/>
      <c r="AI23" s="32"/>
      <c r="AJ23" s="35"/>
      <c r="AK23" s="148"/>
      <c r="AL23" s="31"/>
      <c r="AM23" s="32"/>
      <c r="AN23" s="23"/>
      <c r="AO23" s="32"/>
      <c r="AP23" s="32"/>
      <c r="AQ23" s="35"/>
      <c r="AR23" s="148"/>
      <c r="AS23" s="31"/>
      <c r="AT23" s="32"/>
      <c r="AU23" s="23"/>
      <c r="AV23" s="32"/>
      <c r="AW23" s="32"/>
      <c r="AX23" s="35"/>
      <c r="AY23" s="148"/>
      <c r="AZ23" s="190"/>
      <c r="BA23" s="193"/>
      <c r="BB23" s="195"/>
      <c r="BC23" s="200"/>
      <c r="BD23" s="201"/>
      <c r="BE23" s="202"/>
      <c r="BF23" s="203"/>
      <c r="BG23" s="204"/>
      <c r="BH23" s="185"/>
      <c r="BI23" s="187"/>
      <c r="BJ23" s="187"/>
      <c r="BK23" s="109"/>
      <c r="BL23" s="73"/>
      <c r="BM23" s="73"/>
      <c r="BN23" s="73"/>
      <c r="BO23" s="73"/>
      <c r="BP23" s="73"/>
      <c r="BQ23" s="84"/>
    </row>
    <row r="24" spans="1:69" ht="15" customHeight="1">
      <c r="A24" s="188"/>
      <c r="B24" s="143"/>
      <c r="C24" s="151"/>
      <c r="D24" s="24"/>
      <c r="E24" s="25"/>
      <c r="F24" s="40"/>
      <c r="G24" s="37"/>
      <c r="H24" s="37"/>
      <c r="I24" s="39"/>
      <c r="J24" s="148"/>
      <c r="K24" s="36"/>
      <c r="L24" s="37"/>
      <c r="M24" s="28"/>
      <c r="N24" s="37"/>
      <c r="O24" s="37"/>
      <c r="P24" s="39"/>
      <c r="Q24" s="148"/>
      <c r="R24" s="36"/>
      <c r="S24" s="37"/>
      <c r="T24" s="28"/>
      <c r="U24" s="37"/>
      <c r="V24" s="37"/>
      <c r="W24" s="39"/>
      <c r="X24" s="164"/>
      <c r="Y24" s="191"/>
      <c r="Z24" s="194"/>
      <c r="AA24" s="196"/>
      <c r="AB24" s="170"/>
      <c r="AC24" s="198"/>
      <c r="AD24" s="174"/>
      <c r="AE24" s="24"/>
      <c r="AF24" s="25"/>
      <c r="AG24" s="40"/>
      <c r="AH24" s="37"/>
      <c r="AI24" s="37"/>
      <c r="AJ24" s="39"/>
      <c r="AK24" s="148"/>
      <c r="AL24" s="36"/>
      <c r="AM24" s="37"/>
      <c r="AN24" s="28"/>
      <c r="AO24" s="37"/>
      <c r="AP24" s="37"/>
      <c r="AQ24" s="39"/>
      <c r="AR24" s="148"/>
      <c r="AS24" s="36"/>
      <c r="AT24" s="37"/>
      <c r="AU24" s="28"/>
      <c r="AV24" s="37"/>
      <c r="AW24" s="37"/>
      <c r="AX24" s="39"/>
      <c r="AY24" s="148"/>
      <c r="AZ24" s="191"/>
      <c r="BA24" s="194"/>
      <c r="BB24" s="196"/>
      <c r="BC24" s="200"/>
      <c r="BD24" s="201"/>
      <c r="BE24" s="202"/>
      <c r="BF24" s="202"/>
      <c r="BG24" s="204"/>
      <c r="BH24" s="185"/>
      <c r="BI24" s="187"/>
      <c r="BJ24" s="187"/>
      <c r="BK24" s="110"/>
      <c r="BL24" s="74"/>
      <c r="BM24" s="74"/>
      <c r="BN24" s="74"/>
      <c r="BO24" s="74"/>
      <c r="BP24" s="74"/>
      <c r="BQ24" s="85"/>
    </row>
    <row r="25" spans="1:69" ht="15" customHeight="1">
      <c r="A25" s="192"/>
      <c r="B25" s="144"/>
      <c r="C25" s="151"/>
      <c r="D25" s="31"/>
      <c r="E25" s="42"/>
      <c r="F25" s="43"/>
      <c r="G25" s="42"/>
      <c r="H25" s="42"/>
      <c r="I25" s="45"/>
      <c r="J25" s="148"/>
      <c r="K25" s="41"/>
      <c r="L25" s="42"/>
      <c r="M25" s="23"/>
      <c r="N25" s="42"/>
      <c r="O25" s="42"/>
      <c r="P25" s="45"/>
      <c r="Q25" s="148"/>
      <c r="R25" s="41"/>
      <c r="S25" s="42"/>
      <c r="T25" s="23"/>
      <c r="U25" s="42"/>
      <c r="V25" s="42"/>
      <c r="W25" s="45"/>
      <c r="X25" s="164"/>
      <c r="Y25" s="190"/>
      <c r="Z25" s="193"/>
      <c r="AA25" s="195"/>
      <c r="AB25" s="197"/>
      <c r="AC25" s="205"/>
      <c r="AD25" s="199"/>
      <c r="AE25" s="31"/>
      <c r="AF25" s="42"/>
      <c r="AG25" s="43"/>
      <c r="AH25" s="42"/>
      <c r="AI25" s="42"/>
      <c r="AJ25" s="45"/>
      <c r="AK25" s="148"/>
      <c r="AL25" s="41"/>
      <c r="AM25" s="42"/>
      <c r="AN25" s="23"/>
      <c r="AO25" s="42"/>
      <c r="AP25" s="42"/>
      <c r="AQ25" s="45"/>
      <c r="AR25" s="148"/>
      <c r="AS25" s="41"/>
      <c r="AT25" s="42"/>
      <c r="AU25" s="23"/>
      <c r="AV25" s="42"/>
      <c r="AW25" s="42"/>
      <c r="AX25" s="45"/>
      <c r="AY25" s="148"/>
      <c r="AZ25" s="190"/>
      <c r="BA25" s="193"/>
      <c r="BB25" s="195"/>
      <c r="BC25" s="200"/>
      <c r="BD25" s="201"/>
      <c r="BE25" s="202"/>
      <c r="BF25" s="203"/>
      <c r="BG25" s="204"/>
      <c r="BH25" s="185"/>
      <c r="BI25" s="187"/>
      <c r="BJ25" s="187"/>
      <c r="BK25" s="108"/>
      <c r="BL25" s="72"/>
      <c r="BM25" s="73"/>
      <c r="BN25" s="72"/>
      <c r="BO25" s="72"/>
      <c r="BP25" s="73"/>
      <c r="BQ25" s="83"/>
    </row>
    <row r="26" spans="1:69" ht="15" customHeight="1">
      <c r="A26" s="192"/>
      <c r="B26" s="143"/>
      <c r="C26" s="151"/>
      <c r="D26" s="36"/>
      <c r="E26" s="25"/>
      <c r="F26" s="46"/>
      <c r="G26" s="25"/>
      <c r="H26" s="25"/>
      <c r="I26" s="27"/>
      <c r="J26" s="148"/>
      <c r="K26" s="24"/>
      <c r="L26" s="25"/>
      <c r="M26" s="28"/>
      <c r="N26" s="25"/>
      <c r="O26" s="25"/>
      <c r="P26" s="27"/>
      <c r="Q26" s="148"/>
      <c r="R26" s="24"/>
      <c r="S26" s="25"/>
      <c r="T26" s="28"/>
      <c r="U26" s="25"/>
      <c r="V26" s="25"/>
      <c r="W26" s="27"/>
      <c r="X26" s="164"/>
      <c r="Y26" s="191"/>
      <c r="Z26" s="194"/>
      <c r="AA26" s="196"/>
      <c r="AB26" s="170"/>
      <c r="AC26" s="205"/>
      <c r="AD26" s="199"/>
      <c r="AE26" s="36"/>
      <c r="AF26" s="25"/>
      <c r="AG26" s="46"/>
      <c r="AH26" s="25"/>
      <c r="AI26" s="25"/>
      <c r="AJ26" s="27"/>
      <c r="AK26" s="148"/>
      <c r="AL26" s="24"/>
      <c r="AM26" s="25"/>
      <c r="AN26" s="28"/>
      <c r="AO26" s="25"/>
      <c r="AP26" s="25"/>
      <c r="AQ26" s="27"/>
      <c r="AR26" s="148"/>
      <c r="AS26" s="24"/>
      <c r="AT26" s="25"/>
      <c r="AU26" s="28"/>
      <c r="AV26" s="25"/>
      <c r="AW26" s="25"/>
      <c r="AX26" s="27"/>
      <c r="AY26" s="148"/>
      <c r="AZ26" s="191"/>
      <c r="BA26" s="194"/>
      <c r="BB26" s="196"/>
      <c r="BC26" s="200"/>
      <c r="BD26" s="201"/>
      <c r="BE26" s="202"/>
      <c r="BF26" s="202"/>
      <c r="BG26" s="204"/>
      <c r="BH26" s="185"/>
      <c r="BI26" s="187"/>
      <c r="BJ26" s="187"/>
      <c r="BK26" s="108"/>
      <c r="BL26" s="72"/>
      <c r="BM26" s="74"/>
      <c r="BN26" s="72"/>
      <c r="BO26" s="72"/>
      <c r="BP26" s="74"/>
      <c r="BQ26" s="83"/>
    </row>
    <row r="27" spans="1:69" ht="15" customHeight="1">
      <c r="A27" s="188"/>
      <c r="B27" s="144"/>
      <c r="C27" s="151"/>
      <c r="D27" s="41"/>
      <c r="E27" s="42"/>
      <c r="F27" s="43"/>
      <c r="G27" s="42"/>
      <c r="H27" s="42"/>
      <c r="I27" s="35"/>
      <c r="J27" s="148"/>
      <c r="K27" s="31"/>
      <c r="L27" s="32"/>
      <c r="M27" s="23"/>
      <c r="N27" s="42"/>
      <c r="O27" s="42"/>
      <c r="P27" s="35"/>
      <c r="Q27" s="148"/>
      <c r="R27" s="31"/>
      <c r="S27" s="32"/>
      <c r="T27" s="23"/>
      <c r="U27" s="42"/>
      <c r="V27" s="42"/>
      <c r="W27" s="35"/>
      <c r="X27" s="164"/>
      <c r="Y27" s="190"/>
      <c r="Z27" s="193"/>
      <c r="AA27" s="195"/>
      <c r="AB27" s="197"/>
      <c r="AC27" s="198"/>
      <c r="AD27" s="199"/>
      <c r="AE27" s="41"/>
      <c r="AF27" s="42"/>
      <c r="AG27" s="33"/>
      <c r="AH27" s="32"/>
      <c r="AI27" s="32"/>
      <c r="AJ27" s="35"/>
      <c r="AK27" s="148"/>
      <c r="AL27" s="31"/>
      <c r="AM27" s="32"/>
      <c r="AN27" s="23"/>
      <c r="AO27" s="42"/>
      <c r="AP27" s="42"/>
      <c r="AQ27" s="35"/>
      <c r="AR27" s="148"/>
      <c r="AS27" s="31"/>
      <c r="AT27" s="32"/>
      <c r="AU27" s="23"/>
      <c r="AV27" s="42"/>
      <c r="AW27" s="42"/>
      <c r="AX27" s="35"/>
      <c r="AY27" s="148"/>
      <c r="AZ27" s="190"/>
      <c r="BA27" s="193"/>
      <c r="BB27" s="195"/>
      <c r="BC27" s="200"/>
      <c r="BD27" s="201"/>
      <c r="BE27" s="202"/>
      <c r="BF27" s="203"/>
      <c r="BG27" s="204"/>
      <c r="BH27" s="185"/>
      <c r="BI27" s="187"/>
      <c r="BJ27" s="187"/>
      <c r="BK27" s="109"/>
      <c r="BL27" s="73"/>
      <c r="BM27" s="73"/>
      <c r="BN27" s="73"/>
      <c r="BO27" s="73"/>
      <c r="BP27" s="73"/>
      <c r="BQ27" s="84"/>
    </row>
    <row r="28" spans="1:69" ht="15" customHeight="1">
      <c r="A28" s="188"/>
      <c r="B28" s="145"/>
      <c r="C28" s="151"/>
      <c r="D28" s="24"/>
      <c r="E28" s="25"/>
      <c r="F28" s="46"/>
      <c r="G28" s="25"/>
      <c r="H28" s="25"/>
      <c r="I28" s="39"/>
      <c r="J28" s="148"/>
      <c r="K28" s="36"/>
      <c r="L28" s="37"/>
      <c r="M28" s="28"/>
      <c r="N28" s="25"/>
      <c r="O28" s="25"/>
      <c r="P28" s="39"/>
      <c r="Q28" s="148"/>
      <c r="R28" s="36"/>
      <c r="S28" s="37"/>
      <c r="T28" s="28"/>
      <c r="U28" s="25"/>
      <c r="V28" s="25"/>
      <c r="W28" s="39"/>
      <c r="X28" s="164"/>
      <c r="Y28" s="191"/>
      <c r="Z28" s="194"/>
      <c r="AA28" s="196"/>
      <c r="AB28" s="170"/>
      <c r="AC28" s="198"/>
      <c r="AD28" s="206"/>
      <c r="AE28" s="24"/>
      <c r="AF28" s="25"/>
      <c r="AG28" s="40"/>
      <c r="AH28" s="37"/>
      <c r="AI28" s="37"/>
      <c r="AJ28" s="39"/>
      <c r="AK28" s="148"/>
      <c r="AL28" s="36"/>
      <c r="AM28" s="37"/>
      <c r="AN28" s="28"/>
      <c r="AO28" s="25"/>
      <c r="AP28" s="25"/>
      <c r="AQ28" s="39"/>
      <c r="AR28" s="148"/>
      <c r="AS28" s="36"/>
      <c r="AT28" s="37"/>
      <c r="AU28" s="28"/>
      <c r="AV28" s="25"/>
      <c r="AW28" s="25"/>
      <c r="AX28" s="39"/>
      <c r="AY28" s="148"/>
      <c r="AZ28" s="191"/>
      <c r="BA28" s="194"/>
      <c r="BB28" s="196"/>
      <c r="BC28" s="200"/>
      <c r="BD28" s="201"/>
      <c r="BE28" s="202"/>
      <c r="BF28" s="202"/>
      <c r="BG28" s="204"/>
      <c r="BH28" s="185"/>
      <c r="BI28" s="187"/>
      <c r="BJ28" s="187"/>
      <c r="BK28" s="110"/>
      <c r="BL28" s="74"/>
      <c r="BM28" s="74"/>
      <c r="BN28" s="74"/>
      <c r="BO28" s="74"/>
      <c r="BP28" s="74"/>
      <c r="BQ28" s="85"/>
    </row>
    <row r="29" spans="1:69" ht="15" customHeight="1" thickBot="1">
      <c r="A29" s="192"/>
      <c r="B29" s="142"/>
      <c r="C29" s="151"/>
      <c r="D29" s="36"/>
      <c r="E29" s="42"/>
      <c r="F29" s="33"/>
      <c r="G29" s="32"/>
      <c r="H29" s="32"/>
      <c r="I29" s="45"/>
      <c r="J29" s="148"/>
      <c r="K29" s="41"/>
      <c r="L29" s="42"/>
      <c r="M29" s="48"/>
      <c r="N29" s="32"/>
      <c r="O29" s="32"/>
      <c r="P29" s="45"/>
      <c r="Q29" s="148"/>
      <c r="R29" s="41"/>
      <c r="S29" s="42"/>
      <c r="T29" s="48"/>
      <c r="U29" s="32"/>
      <c r="V29" s="32"/>
      <c r="W29" s="45"/>
      <c r="X29" s="164"/>
      <c r="Y29" s="190"/>
      <c r="Z29" s="193"/>
      <c r="AA29" s="195"/>
      <c r="AB29" s="197"/>
      <c r="AC29" s="205"/>
      <c r="AD29" s="208"/>
      <c r="AE29" s="36"/>
      <c r="AF29" s="42"/>
      <c r="AG29" s="43"/>
      <c r="AH29" s="42"/>
      <c r="AI29" s="42"/>
      <c r="AJ29" s="45"/>
      <c r="AK29" s="148"/>
      <c r="AL29" s="41"/>
      <c r="AM29" s="42"/>
      <c r="AN29" s="48"/>
      <c r="AO29" s="32"/>
      <c r="AP29" s="32"/>
      <c r="AQ29" s="45"/>
      <c r="AR29" s="148"/>
      <c r="AS29" s="41"/>
      <c r="AT29" s="42"/>
      <c r="AU29" s="48"/>
      <c r="AV29" s="32"/>
      <c r="AW29" s="32"/>
      <c r="AX29" s="45"/>
      <c r="AY29" s="148"/>
      <c r="AZ29" s="190"/>
      <c r="BA29" s="193"/>
      <c r="BB29" s="195"/>
      <c r="BC29" s="200"/>
      <c r="BD29" s="201"/>
      <c r="BE29" s="202"/>
      <c r="BF29" s="203"/>
      <c r="BG29" s="204"/>
      <c r="BH29" s="185"/>
      <c r="BI29" s="187"/>
      <c r="BJ29" s="187"/>
      <c r="BK29" s="108"/>
      <c r="BL29" s="72"/>
      <c r="BM29" s="73"/>
      <c r="BN29" s="72"/>
      <c r="BO29" s="72"/>
      <c r="BP29" s="73"/>
      <c r="BQ29" s="83"/>
    </row>
    <row r="30" spans="1:69" ht="15" customHeight="1">
      <c r="A30" s="192"/>
      <c r="B30" s="143"/>
      <c r="C30" s="151"/>
      <c r="D30" s="31"/>
      <c r="E30" s="25"/>
      <c r="F30" s="40"/>
      <c r="G30" s="37"/>
      <c r="H30" s="37"/>
      <c r="I30" s="39"/>
      <c r="J30" s="148"/>
      <c r="K30" s="24"/>
      <c r="L30" s="25"/>
      <c r="M30" s="28"/>
      <c r="N30" s="37"/>
      <c r="O30" s="37"/>
      <c r="P30" s="39"/>
      <c r="Q30" s="148"/>
      <c r="R30" s="24"/>
      <c r="S30" s="25"/>
      <c r="T30" s="28"/>
      <c r="U30" s="37"/>
      <c r="V30" s="37"/>
      <c r="W30" s="39"/>
      <c r="X30" s="164"/>
      <c r="Y30" s="191"/>
      <c r="Z30" s="194"/>
      <c r="AA30" s="196"/>
      <c r="AB30" s="170"/>
      <c r="AC30" s="205"/>
      <c r="AD30" s="174"/>
      <c r="AE30" s="31"/>
      <c r="AF30" s="25"/>
      <c r="AG30" s="46"/>
      <c r="AH30" s="25"/>
      <c r="AI30" s="25"/>
      <c r="AJ30" s="39"/>
      <c r="AK30" s="148"/>
      <c r="AL30" s="24"/>
      <c r="AM30" s="25"/>
      <c r="AN30" s="28"/>
      <c r="AO30" s="37"/>
      <c r="AP30" s="37"/>
      <c r="AQ30" s="39"/>
      <c r="AR30" s="148"/>
      <c r="AS30" s="24"/>
      <c r="AT30" s="25"/>
      <c r="AU30" s="28"/>
      <c r="AV30" s="37"/>
      <c r="AW30" s="37"/>
      <c r="AX30" s="39"/>
      <c r="AY30" s="148"/>
      <c r="AZ30" s="191"/>
      <c r="BA30" s="194"/>
      <c r="BB30" s="196"/>
      <c r="BC30" s="200"/>
      <c r="BD30" s="201"/>
      <c r="BE30" s="202"/>
      <c r="BF30" s="202"/>
      <c r="BG30" s="204"/>
      <c r="BH30" s="185"/>
      <c r="BI30" s="187"/>
      <c r="BJ30" s="187"/>
      <c r="BK30" s="108"/>
      <c r="BL30" s="72"/>
      <c r="BM30" s="74"/>
      <c r="BN30" s="72"/>
      <c r="BO30" s="72"/>
      <c r="BP30" s="74"/>
      <c r="BQ30" s="83"/>
    </row>
    <row r="31" spans="1:69" ht="15" customHeight="1">
      <c r="A31" s="188"/>
      <c r="B31" s="144"/>
      <c r="C31" s="151"/>
      <c r="D31" s="41"/>
      <c r="E31" s="42"/>
      <c r="F31" s="43"/>
      <c r="G31" s="42"/>
      <c r="H31" s="42"/>
      <c r="I31" s="45"/>
      <c r="J31" s="148"/>
      <c r="K31" s="31"/>
      <c r="L31" s="32"/>
      <c r="M31" s="23"/>
      <c r="N31" s="42"/>
      <c r="O31" s="42"/>
      <c r="P31" s="45"/>
      <c r="Q31" s="148"/>
      <c r="R31" s="31"/>
      <c r="S31" s="32"/>
      <c r="T31" s="23"/>
      <c r="U31" s="42"/>
      <c r="V31" s="42"/>
      <c r="W31" s="45"/>
      <c r="X31" s="164"/>
      <c r="Y31" s="190"/>
      <c r="Z31" s="193"/>
      <c r="AA31" s="195"/>
      <c r="AB31" s="197"/>
      <c r="AC31" s="198"/>
      <c r="AD31" s="199"/>
      <c r="AE31" s="41"/>
      <c r="AF31" s="42"/>
      <c r="AG31" s="33"/>
      <c r="AH31" s="32"/>
      <c r="AI31" s="32"/>
      <c r="AJ31" s="45"/>
      <c r="AK31" s="148"/>
      <c r="AL31" s="31"/>
      <c r="AM31" s="32"/>
      <c r="AN31" s="23"/>
      <c r="AO31" s="42"/>
      <c r="AP31" s="42"/>
      <c r="AQ31" s="45"/>
      <c r="AR31" s="148"/>
      <c r="AS31" s="31"/>
      <c r="AT31" s="32"/>
      <c r="AU31" s="23"/>
      <c r="AV31" s="42"/>
      <c r="AW31" s="42"/>
      <c r="AX31" s="45"/>
      <c r="AY31" s="148"/>
      <c r="AZ31" s="190"/>
      <c r="BA31" s="193"/>
      <c r="BB31" s="195"/>
      <c r="BC31" s="200"/>
      <c r="BD31" s="201"/>
      <c r="BE31" s="202"/>
      <c r="BF31" s="203"/>
      <c r="BG31" s="204"/>
      <c r="BH31" s="185"/>
      <c r="BI31" s="187"/>
      <c r="BJ31" s="187"/>
      <c r="BK31" s="109"/>
      <c r="BL31" s="73"/>
      <c r="BM31" s="73"/>
      <c r="BN31" s="73"/>
      <c r="BO31" s="73"/>
      <c r="BP31" s="73"/>
      <c r="BQ31" s="84"/>
    </row>
    <row r="32" spans="1:69" ht="15" customHeight="1">
      <c r="A32" s="188"/>
      <c r="B32" s="143"/>
      <c r="C32" s="151"/>
      <c r="D32" s="24"/>
      <c r="E32" s="25"/>
      <c r="F32" s="46"/>
      <c r="G32" s="25"/>
      <c r="H32" s="25"/>
      <c r="I32" s="27"/>
      <c r="J32" s="148"/>
      <c r="K32" s="36"/>
      <c r="L32" s="37"/>
      <c r="M32" s="28"/>
      <c r="N32" s="25"/>
      <c r="O32" s="25"/>
      <c r="P32" s="27"/>
      <c r="Q32" s="148"/>
      <c r="R32" s="36"/>
      <c r="S32" s="37"/>
      <c r="T32" s="28"/>
      <c r="U32" s="25"/>
      <c r="V32" s="25"/>
      <c r="W32" s="27"/>
      <c r="X32" s="164"/>
      <c r="Y32" s="191"/>
      <c r="Z32" s="194"/>
      <c r="AA32" s="196"/>
      <c r="AB32" s="170"/>
      <c r="AC32" s="198"/>
      <c r="AD32" s="199"/>
      <c r="AE32" s="24"/>
      <c r="AF32" s="25"/>
      <c r="AG32" s="40"/>
      <c r="AH32" s="37"/>
      <c r="AI32" s="37"/>
      <c r="AJ32" s="27"/>
      <c r="AK32" s="148"/>
      <c r="AL32" s="36"/>
      <c r="AM32" s="37"/>
      <c r="AN32" s="28"/>
      <c r="AO32" s="25"/>
      <c r="AP32" s="25"/>
      <c r="AQ32" s="27"/>
      <c r="AR32" s="148"/>
      <c r="AS32" s="36"/>
      <c r="AT32" s="37"/>
      <c r="AU32" s="28"/>
      <c r="AV32" s="25"/>
      <c r="AW32" s="25"/>
      <c r="AX32" s="27"/>
      <c r="AY32" s="148"/>
      <c r="AZ32" s="191"/>
      <c r="BA32" s="194"/>
      <c r="BB32" s="196"/>
      <c r="BC32" s="200"/>
      <c r="BD32" s="201"/>
      <c r="BE32" s="202"/>
      <c r="BF32" s="202"/>
      <c r="BG32" s="204"/>
      <c r="BH32" s="185"/>
      <c r="BI32" s="187"/>
      <c r="BJ32" s="187"/>
      <c r="BK32" s="110"/>
      <c r="BL32" s="74"/>
      <c r="BM32" s="74"/>
      <c r="BN32" s="74"/>
      <c r="BO32" s="74"/>
      <c r="BP32" s="74"/>
      <c r="BQ32" s="85"/>
    </row>
    <row r="33" spans="1:69" ht="15" customHeight="1">
      <c r="A33" s="192"/>
      <c r="B33" s="144"/>
      <c r="C33" s="151"/>
      <c r="D33" s="103"/>
      <c r="E33" s="42"/>
      <c r="F33" s="43"/>
      <c r="G33" s="42"/>
      <c r="H33" s="42"/>
      <c r="I33" s="45"/>
      <c r="J33" s="148"/>
      <c r="K33" s="41"/>
      <c r="L33" s="42"/>
      <c r="M33" s="23"/>
      <c r="N33" s="32"/>
      <c r="O33" s="32"/>
      <c r="P33" s="45"/>
      <c r="Q33" s="148"/>
      <c r="R33" s="41"/>
      <c r="S33" s="42"/>
      <c r="T33" s="23"/>
      <c r="U33" s="32"/>
      <c r="V33" s="32"/>
      <c r="W33" s="45"/>
      <c r="X33" s="164"/>
      <c r="Y33" s="211"/>
      <c r="Z33" s="214"/>
      <c r="AA33" s="212"/>
      <c r="AB33" s="197"/>
      <c r="AC33" s="205"/>
      <c r="AD33" s="199"/>
      <c r="AE33" s="36"/>
      <c r="AF33" s="42"/>
      <c r="AG33" s="43"/>
      <c r="AH33" s="42"/>
      <c r="AI33" s="42"/>
      <c r="AJ33" s="45"/>
      <c r="AK33" s="148"/>
      <c r="AL33" s="41"/>
      <c r="AM33" s="42"/>
      <c r="AN33" s="23"/>
      <c r="AO33" s="32"/>
      <c r="AP33" s="32"/>
      <c r="AQ33" s="45"/>
      <c r="AR33" s="148"/>
      <c r="AS33" s="41"/>
      <c r="AT33" s="42"/>
      <c r="AU33" s="23"/>
      <c r="AV33" s="32"/>
      <c r="AW33" s="32"/>
      <c r="AX33" s="45"/>
      <c r="AY33" s="148"/>
      <c r="AZ33" s="211"/>
      <c r="BA33" s="214"/>
      <c r="BB33" s="212"/>
      <c r="BC33" s="200"/>
      <c r="BD33" s="201"/>
      <c r="BE33" s="202"/>
      <c r="BF33" s="203"/>
      <c r="BG33" s="204"/>
      <c r="BH33" s="185"/>
      <c r="BI33" s="187"/>
      <c r="BJ33" s="187"/>
      <c r="BK33" s="108"/>
      <c r="BL33" s="72"/>
      <c r="BM33" s="73"/>
      <c r="BN33" s="72"/>
      <c r="BO33" s="72"/>
      <c r="BP33" s="73"/>
      <c r="BQ33" s="83"/>
    </row>
    <row r="34" spans="1:69" ht="15" customHeight="1">
      <c r="A34" s="192"/>
      <c r="B34" s="145"/>
      <c r="C34" s="151"/>
      <c r="D34" s="104"/>
      <c r="E34" s="105"/>
      <c r="F34" s="106"/>
      <c r="G34" s="105"/>
      <c r="H34" s="105"/>
      <c r="I34" s="98"/>
      <c r="J34" s="210"/>
      <c r="K34" s="24"/>
      <c r="L34" s="25"/>
      <c r="M34" s="28"/>
      <c r="N34" s="37"/>
      <c r="O34" s="37"/>
      <c r="P34" s="98"/>
      <c r="Q34" s="148"/>
      <c r="R34" s="24"/>
      <c r="S34" s="25"/>
      <c r="T34" s="28"/>
      <c r="U34" s="37"/>
      <c r="V34" s="37"/>
      <c r="W34" s="98"/>
      <c r="X34" s="164"/>
      <c r="Y34" s="191"/>
      <c r="Z34" s="194"/>
      <c r="AA34" s="196"/>
      <c r="AB34" s="170"/>
      <c r="AC34" s="205"/>
      <c r="AD34" s="206"/>
      <c r="AE34" s="31"/>
      <c r="AF34" s="25"/>
      <c r="AG34" s="46"/>
      <c r="AH34" s="25"/>
      <c r="AI34" s="25"/>
      <c r="AJ34" s="98"/>
      <c r="AK34" s="148"/>
      <c r="AL34" s="24"/>
      <c r="AM34" s="25"/>
      <c r="AN34" s="28"/>
      <c r="AO34" s="37"/>
      <c r="AP34" s="37"/>
      <c r="AQ34" s="98"/>
      <c r="AR34" s="148"/>
      <c r="AS34" s="24"/>
      <c r="AT34" s="25"/>
      <c r="AU34" s="28"/>
      <c r="AV34" s="37"/>
      <c r="AW34" s="37"/>
      <c r="AX34" s="98"/>
      <c r="AY34" s="148"/>
      <c r="AZ34" s="191"/>
      <c r="BA34" s="194"/>
      <c r="BB34" s="196"/>
      <c r="BC34" s="200"/>
      <c r="BD34" s="201"/>
      <c r="BE34" s="202"/>
      <c r="BF34" s="202"/>
      <c r="BG34" s="204"/>
      <c r="BH34" s="185"/>
      <c r="BI34" s="187"/>
      <c r="BJ34" s="187"/>
      <c r="BK34" s="108"/>
      <c r="BL34" s="72"/>
      <c r="BM34" s="74"/>
      <c r="BN34" s="72"/>
      <c r="BO34" s="72"/>
      <c r="BP34" s="74"/>
      <c r="BQ34" s="83"/>
    </row>
    <row r="35" spans="1:69" ht="15" customHeight="1" thickBot="1">
      <c r="A35" s="215"/>
      <c r="B35" s="142"/>
      <c r="C35" s="217"/>
      <c r="D35" s="102"/>
      <c r="E35" s="32"/>
      <c r="F35" s="33"/>
      <c r="G35" s="32"/>
      <c r="H35" s="32"/>
      <c r="I35" s="35"/>
      <c r="J35" s="219"/>
      <c r="K35" s="99"/>
      <c r="L35" s="32"/>
      <c r="M35" s="23"/>
      <c r="N35" s="42"/>
      <c r="O35" s="42"/>
      <c r="P35" s="45"/>
      <c r="Q35" s="221"/>
      <c r="R35" s="99"/>
      <c r="S35" s="32"/>
      <c r="T35" s="23"/>
      <c r="U35" s="42"/>
      <c r="V35" s="42"/>
      <c r="W35" s="45"/>
      <c r="X35" s="241"/>
      <c r="Y35" s="211"/>
      <c r="Z35" s="214"/>
      <c r="AA35" s="212"/>
      <c r="AB35" s="197"/>
      <c r="AC35" s="233"/>
      <c r="AD35" s="208"/>
      <c r="AE35" s="41"/>
      <c r="AF35" s="42"/>
      <c r="AG35" s="33"/>
      <c r="AH35" s="32"/>
      <c r="AI35" s="32"/>
      <c r="AJ35" s="35"/>
      <c r="AK35" s="148"/>
      <c r="AL35" s="31"/>
      <c r="AM35" s="32"/>
      <c r="AN35" s="23"/>
      <c r="AO35" s="42"/>
      <c r="AP35" s="42"/>
      <c r="AQ35" s="45"/>
      <c r="AR35" s="148"/>
      <c r="AS35" s="99"/>
      <c r="AT35" s="32"/>
      <c r="AU35" s="23"/>
      <c r="AV35" s="42"/>
      <c r="AW35" s="42"/>
      <c r="AX35" s="45"/>
      <c r="AY35" s="221"/>
      <c r="AZ35" s="211"/>
      <c r="BA35" s="214"/>
      <c r="BB35" s="212"/>
      <c r="BC35" s="200"/>
      <c r="BD35" s="223"/>
      <c r="BE35" s="236"/>
      <c r="BF35" s="229"/>
      <c r="BG35" s="204"/>
      <c r="BH35" s="185"/>
      <c r="BI35" s="187"/>
      <c r="BJ35" s="187"/>
      <c r="BK35" s="109"/>
      <c r="BL35" s="73"/>
      <c r="BM35" s="30"/>
      <c r="BN35" s="73"/>
      <c r="BO35" s="73"/>
      <c r="BP35" s="30"/>
      <c r="BQ35" s="84"/>
    </row>
    <row r="36" spans="1:69" ht="15" customHeight="1" thickBot="1">
      <c r="A36" s="216"/>
      <c r="B36" s="146"/>
      <c r="C36" s="218"/>
      <c r="D36" s="101"/>
      <c r="E36" s="87"/>
      <c r="F36" s="88"/>
      <c r="G36" s="87"/>
      <c r="H36" s="87"/>
      <c r="I36" s="89"/>
      <c r="J36" s="220"/>
      <c r="K36" s="100"/>
      <c r="L36" s="87"/>
      <c r="M36" s="90"/>
      <c r="N36" s="87"/>
      <c r="O36" s="87"/>
      <c r="P36" s="89"/>
      <c r="Q36" s="213"/>
      <c r="R36" s="100"/>
      <c r="S36" s="87"/>
      <c r="T36" s="90"/>
      <c r="U36" s="87"/>
      <c r="V36" s="87"/>
      <c r="W36" s="89"/>
      <c r="X36" s="242"/>
      <c r="Y36" s="226"/>
      <c r="Z36" s="227"/>
      <c r="AA36" s="228"/>
      <c r="AB36" s="232"/>
      <c r="AC36" s="234"/>
      <c r="AD36" s="235"/>
      <c r="AE36" s="86"/>
      <c r="AF36" s="87"/>
      <c r="AG36" s="88"/>
      <c r="AH36" s="87"/>
      <c r="AI36" s="87"/>
      <c r="AJ36" s="89"/>
      <c r="AK36" s="213"/>
      <c r="AL36" s="86"/>
      <c r="AM36" s="87"/>
      <c r="AN36" s="90"/>
      <c r="AO36" s="87"/>
      <c r="AP36" s="87"/>
      <c r="AQ36" s="89"/>
      <c r="AR36" s="213"/>
      <c r="AS36" s="100"/>
      <c r="AT36" s="87"/>
      <c r="AU36" s="90"/>
      <c r="AV36" s="87"/>
      <c r="AW36" s="87"/>
      <c r="AX36" s="89"/>
      <c r="AY36" s="213"/>
      <c r="AZ36" s="226"/>
      <c r="BA36" s="227"/>
      <c r="BB36" s="228"/>
      <c r="BC36" s="200"/>
      <c r="BD36" s="224"/>
      <c r="BE36" s="230"/>
      <c r="BF36" s="230"/>
      <c r="BG36" s="204"/>
      <c r="BH36" s="231"/>
      <c r="BI36" s="222"/>
      <c r="BJ36" s="222"/>
      <c r="BK36" s="111"/>
      <c r="BL36" s="91"/>
      <c r="BM36" s="112"/>
      <c r="BN36" s="91"/>
      <c r="BO36" s="91"/>
      <c r="BP36" s="112"/>
      <c r="BQ36" s="92"/>
    </row>
    <row r="37" spans="1:69" ht="15" customHeight="1" thickBo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2"/>
      <c r="BI37" s="2"/>
      <c r="BJ37" s="2"/>
      <c r="BK37" s="3"/>
      <c r="BL37" s="3"/>
      <c r="BM37" s="3"/>
      <c r="BN37" s="3"/>
      <c r="BP37" s="3"/>
      <c r="BQ37" s="3"/>
    </row>
    <row r="38" spans="1:69" ht="15" customHeight="1" thickBot="1">
      <c r="A38" s="1"/>
      <c r="B38" s="1"/>
      <c r="C38" s="1"/>
      <c r="D38" s="1"/>
      <c r="E38" s="225" t="s">
        <v>39</v>
      </c>
      <c r="F38" s="225"/>
      <c r="G38" s="225"/>
      <c r="H38" s="225"/>
      <c r="I38" s="225"/>
      <c r="J38" s="225"/>
      <c r="K38" s="225"/>
      <c r="L38" s="225"/>
      <c r="M38" s="225"/>
      <c r="N38" s="225"/>
      <c r="O38" s="225"/>
      <c r="P38" s="225"/>
      <c r="Q38" s="225"/>
      <c r="R38" s="225"/>
      <c r="S38" s="225"/>
      <c r="T38" s="225"/>
      <c r="U38" s="225"/>
      <c r="V38" s="225"/>
      <c r="W38" s="238"/>
      <c r="X38" s="238"/>
      <c r="Y38" s="225"/>
      <c r="Z38" s="225"/>
      <c r="AA38" s="1"/>
      <c r="AB38" s="1"/>
      <c r="AC38" s="1"/>
      <c r="AD38" s="1"/>
      <c r="AE38" s="1"/>
      <c r="AF38" s="239" t="s">
        <v>40</v>
      </c>
      <c r="AG38" s="239"/>
      <c r="AH38" s="239"/>
      <c r="AI38" s="239"/>
      <c r="AJ38" s="239"/>
      <c r="AK38" s="239"/>
      <c r="AL38" s="239"/>
      <c r="AM38" s="239"/>
      <c r="AN38" s="239"/>
      <c r="AO38" s="239"/>
      <c r="AP38" s="239"/>
      <c r="AQ38" s="239"/>
      <c r="AR38" s="239"/>
      <c r="AS38" s="239"/>
      <c r="AT38" s="239"/>
      <c r="AU38" s="239"/>
      <c r="AV38" s="239"/>
      <c r="AW38" s="239"/>
      <c r="AX38" s="240"/>
      <c r="AY38" s="240"/>
      <c r="AZ38" s="239"/>
      <c r="BA38" s="239"/>
      <c r="BB38" s="225" t="s">
        <v>25</v>
      </c>
      <c r="BC38" s="225"/>
      <c r="BD38" s="1"/>
      <c r="BE38" s="1"/>
      <c r="BF38" s="1"/>
      <c r="BG38" s="1"/>
      <c r="BH38" s="2"/>
      <c r="BI38" s="2"/>
      <c r="BJ38" s="2"/>
      <c r="BK38" s="3"/>
      <c r="BL38" s="3"/>
      <c r="BM38" s="3"/>
      <c r="BN38" s="3"/>
      <c r="BP38" s="3"/>
      <c r="BQ38" s="3"/>
    </row>
    <row r="39" spans="1:69" ht="15" customHeight="1" thickBot="1">
      <c r="A39" s="1"/>
      <c r="B39" s="1"/>
      <c r="C39" s="1"/>
      <c r="D39" s="1"/>
      <c r="E39" s="49" t="s">
        <v>41</v>
      </c>
      <c r="F39" s="50"/>
      <c r="G39" s="56">
        <f>G7+G9+G11+G13+G15+G17+G19+G21+G23+G25+G27+G29+G31+G33+G35+G5</f>
        <v>0</v>
      </c>
      <c r="H39" s="93">
        <f>H7+H9+H11+H13+H15+H17+H19+H21+H23+H25+H27+H29+H31+H33+H35+H5</f>
        <v>0</v>
      </c>
      <c r="I39" s="237"/>
      <c r="J39" s="237"/>
      <c r="K39" s="237"/>
      <c r="L39" s="237"/>
      <c r="M39" s="237"/>
      <c r="N39" s="56">
        <f>N7+N9+N11+N13+N15+N17+N19+N21+N23+N25+N27+N29+N31+N33+N35+N5</f>
        <v>0</v>
      </c>
      <c r="O39" s="93">
        <f>O7+O9+O11+O13+O15+O17+O19+O21+O23+O25+O27+O29+O31+O33+O35+O5</f>
        <v>0</v>
      </c>
      <c r="P39" s="237"/>
      <c r="Q39" s="237"/>
      <c r="R39" s="237"/>
      <c r="S39" s="237"/>
      <c r="T39" s="237"/>
      <c r="U39" s="56">
        <f>U7+U9+U11+U13+U15+U17+U19+U21+U23+U25+U27+U29+U31+U33+U35+U5</f>
        <v>0</v>
      </c>
      <c r="V39" s="113">
        <f>V7+V9+V11+V13+V15+V17+V19+V21+V23+V25+V27+V29+V31+V33+V35+V5</f>
        <v>0</v>
      </c>
      <c r="W39" s="117"/>
      <c r="X39" s="118"/>
      <c r="Y39" s="114" t="s">
        <v>42</v>
      </c>
      <c r="Z39" s="52" t="s">
        <v>43</v>
      </c>
      <c r="AA39" s="1"/>
      <c r="AB39" s="1"/>
      <c r="AC39" s="1"/>
      <c r="AD39" s="1"/>
      <c r="AE39" s="1"/>
      <c r="AF39" s="49" t="s">
        <v>41</v>
      </c>
      <c r="AG39" s="50"/>
      <c r="AH39" s="56">
        <f>AH7+AH9+AH11+AH13+AH15+AH17+AH19+AH21+AH23+AH25+AH27+AH29+AH31+AH33+AH35+AH5</f>
        <v>0</v>
      </c>
      <c r="AI39" s="93">
        <f>AI7+AI9+AI11+AI13+AI15+AI17+AI19+AI21+AI23+AI25+AI27+AI29+AI31+AI33+AI35+AI5</f>
        <v>0</v>
      </c>
      <c r="AJ39" s="237"/>
      <c r="AK39" s="237"/>
      <c r="AL39" s="237"/>
      <c r="AM39" s="237"/>
      <c r="AN39" s="237"/>
      <c r="AO39" s="56">
        <f>AO7+AO9+AO11+AO13+AO15+AO17+AO19+AO21+AO23+AO25+AO27+AO29+AO31+AO33+AO35+AO5</f>
        <v>0</v>
      </c>
      <c r="AP39" s="93">
        <f>AP7+AP9+AP11+AP13+AP15+AP17+AP19+AP21+AP23+AP25+AP27+AP29+AP31+AP33+AP35+AP5</f>
        <v>0</v>
      </c>
      <c r="AQ39" s="237"/>
      <c r="AR39" s="237"/>
      <c r="AS39" s="237"/>
      <c r="AT39" s="237"/>
      <c r="AU39" s="237"/>
      <c r="AV39" s="56">
        <f>AV7+AV9+AV11+AV13+AV15+AV17+AV19+AV21+AV23+AV25+AV27+AV29+AV31+AV33+AV35+AV5</f>
        <v>0</v>
      </c>
      <c r="AW39" s="113">
        <f>AW7+AW9+AW11+AW13+AW15+AW17+AW19+AW21+AW23+AW25+AW27+AW29+AW31+AW33+AW35+AW5</f>
        <v>0</v>
      </c>
      <c r="AX39" s="117"/>
      <c r="AY39" s="118"/>
      <c r="AZ39" s="123" t="s">
        <v>42</v>
      </c>
      <c r="BA39" s="51" t="s">
        <v>43</v>
      </c>
      <c r="BB39" s="53" t="s">
        <v>42</v>
      </c>
      <c r="BC39" s="54" t="s">
        <v>43</v>
      </c>
      <c r="BD39" s="1"/>
      <c r="BE39" s="1"/>
      <c r="BF39" s="1"/>
      <c r="BG39" s="1"/>
      <c r="BH39" s="2"/>
      <c r="BI39" s="2"/>
      <c r="BJ39" s="2"/>
      <c r="BK39" s="3"/>
      <c r="BL39" s="3"/>
      <c r="BM39" s="3"/>
      <c r="BN39" s="3"/>
      <c r="BP39" s="3"/>
      <c r="BQ39" s="3"/>
    </row>
    <row r="40" spans="1:69" ht="15" customHeight="1" thickBot="1">
      <c r="A40" s="1"/>
      <c r="B40" s="1"/>
      <c r="C40" s="1"/>
      <c r="D40" s="1"/>
      <c r="E40" s="55" t="s">
        <v>71</v>
      </c>
      <c r="F40" s="56"/>
      <c r="G40" s="50">
        <f>G6+G8+G10+G12+G14+G16+G18+G20+G22+G24+G26+G28+G30+G32+G34+G36</f>
        <v>0</v>
      </c>
      <c r="H40" s="50">
        <f>H6+H8+H10+H12+H14+H16+H18+H20+H22+H24+H26+H28+H30+H32+H34+H36</f>
        <v>0</v>
      </c>
      <c r="I40" s="237"/>
      <c r="J40" s="237"/>
      <c r="K40" s="237"/>
      <c r="L40" s="237"/>
      <c r="M40" s="237"/>
      <c r="N40" s="50">
        <f>N6+N8+N10+N12+N14+N16+N18+N20+N22+N24+N26+N28+N30+N32+N34+N36</f>
        <v>0</v>
      </c>
      <c r="O40" s="50">
        <f>O6+O8+O10+O12+O14+O16+O18+O20+O22+O24+O26+O28+O30+O32+O34+O36</f>
        <v>0</v>
      </c>
      <c r="P40" s="237"/>
      <c r="Q40" s="237"/>
      <c r="R40" s="237"/>
      <c r="S40" s="237"/>
      <c r="T40" s="237"/>
      <c r="U40" s="50">
        <f>U6+U8+U10+U12+U14+U16+U18+U20+U22+U24+U26+U28+U30+U32+U34+U36</f>
        <v>0</v>
      </c>
      <c r="V40" s="51">
        <f>V6+V8+V10+V12+V14+V16+V18+V20+V22+V24+V26+V28+V30+V32+V34+V36</f>
        <v>0</v>
      </c>
      <c r="W40" s="119"/>
      <c r="X40" s="120"/>
      <c r="Y40" s="115"/>
      <c r="Z40" s="59"/>
      <c r="AA40" s="1"/>
      <c r="AB40" s="1"/>
      <c r="AC40" s="1"/>
      <c r="AD40" s="1"/>
      <c r="AE40" s="1"/>
      <c r="AF40" s="55" t="s">
        <v>71</v>
      </c>
      <c r="AG40" s="56"/>
      <c r="AH40" s="50">
        <f>AH6+AH8+AH10+AH12+AH14+AH16+AH18+AH20+AH22+AH24+AH26+AH28+AH30+AH32+AH34+AH36</f>
        <v>0</v>
      </c>
      <c r="AI40" s="50">
        <f>AI6+AI8+AI10+AI12+AI14+AI16+AI18+AI20+AI22+AI24+AI26+AI28+AI30+AI32+AI34+AI36</f>
        <v>0</v>
      </c>
      <c r="AJ40" s="237"/>
      <c r="AK40" s="237"/>
      <c r="AL40" s="237"/>
      <c r="AM40" s="237"/>
      <c r="AN40" s="237"/>
      <c r="AO40" s="50">
        <f>AO6+AO8+AO10+AO12+AO14+AO16+AO18+AO20+AO22+AO24+AO26+AO28+AO30+AO32+AO34+AO36</f>
        <v>0</v>
      </c>
      <c r="AP40" s="50">
        <f>AP6+AP8+AP10+AP12+AP14+AP16+AP18+AP20+AP22+AP24+AP26+AP28+AP30+AP32+AP34+AP36</f>
        <v>0</v>
      </c>
      <c r="AQ40" s="237"/>
      <c r="AR40" s="237"/>
      <c r="AS40" s="237"/>
      <c r="AT40" s="237"/>
      <c r="AU40" s="237"/>
      <c r="AV40" s="50">
        <f>AV6+AV8+AV10+AV12+AV14+AV16+AV18+AV20+AV22+AV24+AV26+AV28+AV30+AV32+AV34+AV36</f>
        <v>0</v>
      </c>
      <c r="AW40" s="51">
        <f>AW6+AW8+AW10+AW12+AW14+AW16+AW18+AW20+AW22+AW24+AW26+AW28+AW30+AW32+AW34+AW36</f>
        <v>0</v>
      </c>
      <c r="AX40" s="119"/>
      <c r="AY40" s="120"/>
      <c r="AZ40" s="115"/>
      <c r="BA40" s="57"/>
      <c r="BB40" s="58"/>
      <c r="BC40" s="59"/>
      <c r="BD40" s="1"/>
      <c r="BE40" s="1"/>
      <c r="BF40" s="1"/>
      <c r="BG40" s="1"/>
      <c r="BH40" s="2"/>
      <c r="BI40" s="2"/>
      <c r="BJ40" s="2"/>
      <c r="BK40" s="3"/>
      <c r="BL40" s="3"/>
      <c r="BM40" s="3"/>
      <c r="BN40" s="3"/>
      <c r="BP40" s="3"/>
      <c r="BQ40" s="3"/>
    </row>
    <row r="41" spans="1:69" ht="15" customHeight="1" thickBot="1">
      <c r="A41" s="1"/>
      <c r="B41" s="1"/>
      <c r="C41" s="1"/>
      <c r="D41" s="1"/>
      <c r="E41" s="60" t="s">
        <v>25</v>
      </c>
      <c r="F41" s="61"/>
      <c r="G41" s="61">
        <f>G40+G39</f>
        <v>0</v>
      </c>
      <c r="H41" s="61">
        <f>H40+H39</f>
        <v>0</v>
      </c>
      <c r="I41" s="237"/>
      <c r="J41" s="237"/>
      <c r="K41" s="237"/>
      <c r="L41" s="237"/>
      <c r="M41" s="237"/>
      <c r="N41" s="61">
        <f>N40+N39</f>
        <v>0</v>
      </c>
      <c r="O41" s="61">
        <f>O40+O39</f>
        <v>0</v>
      </c>
      <c r="P41" s="237"/>
      <c r="Q41" s="237"/>
      <c r="R41" s="237"/>
      <c r="S41" s="237"/>
      <c r="T41" s="237"/>
      <c r="U41" s="61">
        <f>U40+U39</f>
        <v>0</v>
      </c>
      <c r="V41" s="62">
        <f>V40+V39</f>
        <v>0</v>
      </c>
      <c r="W41" s="121"/>
      <c r="X41" s="122"/>
      <c r="Y41" s="116">
        <f>G41+N41+U41</f>
        <v>0</v>
      </c>
      <c r="Z41" s="64">
        <f>H41+O41+V41</f>
        <v>0</v>
      </c>
      <c r="AA41" s="1"/>
      <c r="AB41" s="1"/>
      <c r="AC41" s="1"/>
      <c r="AD41" s="1"/>
      <c r="AE41" s="1"/>
      <c r="AF41" s="60" t="s">
        <v>25</v>
      </c>
      <c r="AG41" s="61"/>
      <c r="AH41" s="61">
        <f>AH40+AH39</f>
        <v>0</v>
      </c>
      <c r="AI41" s="61">
        <f>AI40+AI39</f>
        <v>0</v>
      </c>
      <c r="AJ41" s="237"/>
      <c r="AK41" s="237"/>
      <c r="AL41" s="237"/>
      <c r="AM41" s="237"/>
      <c r="AN41" s="237"/>
      <c r="AO41" s="61">
        <f>AO40+AO39</f>
        <v>0</v>
      </c>
      <c r="AP41" s="61">
        <f>AP40+AP39</f>
        <v>0</v>
      </c>
      <c r="AQ41" s="237"/>
      <c r="AR41" s="237"/>
      <c r="AS41" s="237"/>
      <c r="AT41" s="237"/>
      <c r="AU41" s="237"/>
      <c r="AV41" s="61">
        <f>AV40+AV39</f>
        <v>0</v>
      </c>
      <c r="AW41" s="62">
        <f>AW40+AW39</f>
        <v>0</v>
      </c>
      <c r="AX41" s="121"/>
      <c r="AY41" s="122"/>
      <c r="AZ41" s="116">
        <f>AH41+AO41+AV41</f>
        <v>0</v>
      </c>
      <c r="BA41" s="62">
        <f>AI41+AP41+AW41</f>
        <v>0</v>
      </c>
      <c r="BB41" s="63">
        <f>Y41+AZ41</f>
        <v>0</v>
      </c>
      <c r="BC41" s="64">
        <f>Z41+BA41</f>
        <v>0</v>
      </c>
      <c r="BD41" s="1"/>
      <c r="BE41" s="1"/>
      <c r="BF41" s="1"/>
      <c r="BG41" s="1"/>
      <c r="BH41" s="2"/>
      <c r="BI41" s="2"/>
      <c r="BJ41" s="2"/>
      <c r="BK41" s="3"/>
      <c r="BL41" s="3"/>
      <c r="BM41" s="3"/>
      <c r="BN41" s="3"/>
      <c r="BP41" s="3"/>
      <c r="BQ41" s="3"/>
    </row>
    <row r="42" spans="1:69" ht="1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2"/>
      <c r="BI42" s="2"/>
      <c r="BJ42" s="2"/>
      <c r="BK42" s="3"/>
      <c r="BL42" s="3"/>
      <c r="BM42" s="3"/>
      <c r="BN42" s="3"/>
      <c r="BP42" s="3"/>
      <c r="BQ42" s="3"/>
    </row>
  </sheetData>
  <sheetProtection/>
  <mergeCells count="434">
    <mergeCell ref="D3:J3"/>
    <mergeCell ref="K3:Q3"/>
    <mergeCell ref="R3:X3"/>
    <mergeCell ref="Y3:AB3"/>
    <mergeCell ref="AE3:AK3"/>
    <mergeCell ref="AL3:AR3"/>
    <mergeCell ref="AS3:AY3"/>
    <mergeCell ref="AZ3:BC3"/>
    <mergeCell ref="BD3:BG3"/>
    <mergeCell ref="A4:B4"/>
    <mergeCell ref="AC4:AD4"/>
    <mergeCell ref="A5:A6"/>
    <mergeCell ref="B5:B6"/>
    <mergeCell ref="C5:C6"/>
    <mergeCell ref="J5:J6"/>
    <mergeCell ref="Q5:Q6"/>
    <mergeCell ref="X5:X6"/>
    <mergeCell ref="Y5:Y6"/>
    <mergeCell ref="Z5:Z6"/>
    <mergeCell ref="AA5:AA6"/>
    <mergeCell ref="AB5:AB6"/>
    <mergeCell ref="AC5:AC6"/>
    <mergeCell ref="AD5:AD6"/>
    <mergeCell ref="AK5:AK6"/>
    <mergeCell ref="AR5:AR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A7:A8"/>
    <mergeCell ref="B7:B8"/>
    <mergeCell ref="C7:C8"/>
    <mergeCell ref="J7:J8"/>
    <mergeCell ref="Q7:Q8"/>
    <mergeCell ref="X7:X8"/>
    <mergeCell ref="Y7:Y8"/>
    <mergeCell ref="Z7:Z8"/>
    <mergeCell ref="AA7:AA8"/>
    <mergeCell ref="AB7:AB8"/>
    <mergeCell ref="AC7:AC8"/>
    <mergeCell ref="AD7:AD8"/>
    <mergeCell ref="AK7:AK8"/>
    <mergeCell ref="AR7:AR8"/>
    <mergeCell ref="AY7:AY8"/>
    <mergeCell ref="AZ7:AZ8"/>
    <mergeCell ref="BA7:BA8"/>
    <mergeCell ref="BB7:BB8"/>
    <mergeCell ref="BC7:BC8"/>
    <mergeCell ref="BD7:BD8"/>
    <mergeCell ref="BE7:BE8"/>
    <mergeCell ref="BF7:BF8"/>
    <mergeCell ref="BG7:BG8"/>
    <mergeCell ref="BH7:BH8"/>
    <mergeCell ref="BI7:BI8"/>
    <mergeCell ref="BJ7:BJ8"/>
    <mergeCell ref="A9:A10"/>
    <mergeCell ref="B9:B10"/>
    <mergeCell ref="C9:C10"/>
    <mergeCell ref="J9:J10"/>
    <mergeCell ref="Q9:Q10"/>
    <mergeCell ref="X9:X10"/>
    <mergeCell ref="Y9:Y10"/>
    <mergeCell ref="Z9:Z10"/>
    <mergeCell ref="AA9:AA10"/>
    <mergeCell ref="AB9:AB10"/>
    <mergeCell ref="AC9:AC10"/>
    <mergeCell ref="AD9:AD10"/>
    <mergeCell ref="AK9:AK10"/>
    <mergeCell ref="AR9:AR10"/>
    <mergeCell ref="AY9:AY10"/>
    <mergeCell ref="AZ9:AZ10"/>
    <mergeCell ref="BA9:BA10"/>
    <mergeCell ref="BB9:BB10"/>
    <mergeCell ref="BC9:BC10"/>
    <mergeCell ref="BD9:BD10"/>
    <mergeCell ref="BE9:BE10"/>
    <mergeCell ref="BF9:BF10"/>
    <mergeCell ref="BG9:BG10"/>
    <mergeCell ref="BH9:BH10"/>
    <mergeCell ref="BI9:BI10"/>
    <mergeCell ref="BJ9:BJ10"/>
    <mergeCell ref="A11:A12"/>
    <mergeCell ref="B11:B12"/>
    <mergeCell ref="C11:C12"/>
    <mergeCell ref="J11:J12"/>
    <mergeCell ref="Q11:Q12"/>
    <mergeCell ref="X11:X12"/>
    <mergeCell ref="Y11:Y12"/>
    <mergeCell ref="Z11:Z12"/>
    <mergeCell ref="AA11:AA12"/>
    <mergeCell ref="AB11:AB12"/>
    <mergeCell ref="AC11:AC12"/>
    <mergeCell ref="AD11:AD12"/>
    <mergeCell ref="AK11:AK12"/>
    <mergeCell ref="AR11:AR12"/>
    <mergeCell ref="AY11:AY12"/>
    <mergeCell ref="AZ11:AZ12"/>
    <mergeCell ref="BA11:BA12"/>
    <mergeCell ref="BB11:BB12"/>
    <mergeCell ref="BC11:BC12"/>
    <mergeCell ref="BD11:BD12"/>
    <mergeCell ref="BE11:BE12"/>
    <mergeCell ref="BF11:BF12"/>
    <mergeCell ref="BG11:BG12"/>
    <mergeCell ref="BH11:BH12"/>
    <mergeCell ref="BI11:BI12"/>
    <mergeCell ref="BJ11:BJ12"/>
    <mergeCell ref="A13:A14"/>
    <mergeCell ref="B13:B14"/>
    <mergeCell ref="C13:C14"/>
    <mergeCell ref="J13:J14"/>
    <mergeCell ref="Q13:Q14"/>
    <mergeCell ref="X13:X14"/>
    <mergeCell ref="Y13:Y14"/>
    <mergeCell ref="Z13:Z14"/>
    <mergeCell ref="AA13:AA14"/>
    <mergeCell ref="AB13:AB14"/>
    <mergeCell ref="AC13:AC14"/>
    <mergeCell ref="AD13:AD14"/>
    <mergeCell ref="AK13:AK14"/>
    <mergeCell ref="AR13:AR14"/>
    <mergeCell ref="AY13:AY14"/>
    <mergeCell ref="AZ13:AZ14"/>
    <mergeCell ref="BA13:BA14"/>
    <mergeCell ref="BB13:BB14"/>
    <mergeCell ref="BC13:BC14"/>
    <mergeCell ref="BD13:BD14"/>
    <mergeCell ref="BE13:BE14"/>
    <mergeCell ref="BF13:BF14"/>
    <mergeCell ref="BG13:BG14"/>
    <mergeCell ref="BH13:BH14"/>
    <mergeCell ref="BI13:BI14"/>
    <mergeCell ref="BJ13:BJ14"/>
    <mergeCell ref="A15:A16"/>
    <mergeCell ref="B15:B16"/>
    <mergeCell ref="C15:C16"/>
    <mergeCell ref="J15:J16"/>
    <mergeCell ref="Q15:Q16"/>
    <mergeCell ref="X15:X16"/>
    <mergeCell ref="Y15:Y16"/>
    <mergeCell ref="Z15:Z16"/>
    <mergeCell ref="AA15:AA16"/>
    <mergeCell ref="AB15:AB16"/>
    <mergeCell ref="AC15:AC16"/>
    <mergeCell ref="AD15:AD16"/>
    <mergeCell ref="AK15:AK16"/>
    <mergeCell ref="AR15:AR16"/>
    <mergeCell ref="AY15:AY16"/>
    <mergeCell ref="AZ15:AZ16"/>
    <mergeCell ref="BA15:BA16"/>
    <mergeCell ref="BB15:BB16"/>
    <mergeCell ref="BC15:BC16"/>
    <mergeCell ref="BD15:BD16"/>
    <mergeCell ref="BE15:BE16"/>
    <mergeCell ref="BF15:BF16"/>
    <mergeCell ref="BG15:BG16"/>
    <mergeCell ref="BH15:BH16"/>
    <mergeCell ref="BI15:BI16"/>
    <mergeCell ref="BJ15:BJ16"/>
    <mergeCell ref="A17:A18"/>
    <mergeCell ref="B17:B18"/>
    <mergeCell ref="C17:C18"/>
    <mergeCell ref="J17:J18"/>
    <mergeCell ref="Q17:Q18"/>
    <mergeCell ref="X17:X18"/>
    <mergeCell ref="Y17:Y18"/>
    <mergeCell ref="Z17:Z18"/>
    <mergeCell ref="AA17:AA18"/>
    <mergeCell ref="AB17:AB18"/>
    <mergeCell ref="AC17:AC18"/>
    <mergeCell ref="AD17:AD18"/>
    <mergeCell ref="AK17:AK18"/>
    <mergeCell ref="AR17:AR18"/>
    <mergeCell ref="AY17:AY18"/>
    <mergeCell ref="AZ17:AZ18"/>
    <mergeCell ref="BA17:BA18"/>
    <mergeCell ref="BB17:BB18"/>
    <mergeCell ref="BC17:BC18"/>
    <mergeCell ref="BD17:BD18"/>
    <mergeCell ref="BE17:BE18"/>
    <mergeCell ref="BF17:BF18"/>
    <mergeCell ref="BG17:BG18"/>
    <mergeCell ref="BH17:BH18"/>
    <mergeCell ref="BI17:BI18"/>
    <mergeCell ref="BJ17:BJ18"/>
    <mergeCell ref="A19:A20"/>
    <mergeCell ref="B19:B20"/>
    <mergeCell ref="C19:C20"/>
    <mergeCell ref="J19:J20"/>
    <mergeCell ref="Q19:Q20"/>
    <mergeCell ref="X19:X20"/>
    <mergeCell ref="Y19:Y20"/>
    <mergeCell ref="Z19:Z20"/>
    <mergeCell ref="AA19:AA20"/>
    <mergeCell ref="AB19:AB20"/>
    <mergeCell ref="AC19:AC20"/>
    <mergeCell ref="AD19:AD20"/>
    <mergeCell ref="AK19:AK20"/>
    <mergeCell ref="AR19:AR20"/>
    <mergeCell ref="AY19:AY20"/>
    <mergeCell ref="AZ19:AZ20"/>
    <mergeCell ref="BA19:BA20"/>
    <mergeCell ref="BB19:BB20"/>
    <mergeCell ref="BC19:BC20"/>
    <mergeCell ref="BD19:BD20"/>
    <mergeCell ref="BE19:BE20"/>
    <mergeCell ref="BF19:BF20"/>
    <mergeCell ref="BG19:BG20"/>
    <mergeCell ref="BH19:BH20"/>
    <mergeCell ref="BI19:BI20"/>
    <mergeCell ref="BJ19:BJ20"/>
    <mergeCell ref="A21:A22"/>
    <mergeCell ref="B21:B22"/>
    <mergeCell ref="C21:C22"/>
    <mergeCell ref="J21:J22"/>
    <mergeCell ref="Q21:Q22"/>
    <mergeCell ref="X21:X22"/>
    <mergeCell ref="Y21:Y22"/>
    <mergeCell ref="Z21:Z22"/>
    <mergeCell ref="AA21:AA22"/>
    <mergeCell ref="AB21:AB22"/>
    <mergeCell ref="AC21:AC22"/>
    <mergeCell ref="AD21:AD22"/>
    <mergeCell ref="AK21:AK22"/>
    <mergeCell ref="AR21:AR22"/>
    <mergeCell ref="AY21:AY22"/>
    <mergeCell ref="AZ21:AZ22"/>
    <mergeCell ref="BA21:BA22"/>
    <mergeCell ref="BB21:BB22"/>
    <mergeCell ref="BC21:BC22"/>
    <mergeCell ref="BD21:BD22"/>
    <mergeCell ref="BE21:BE22"/>
    <mergeCell ref="BF21:BF22"/>
    <mergeCell ref="BG21:BG22"/>
    <mergeCell ref="BH21:BH22"/>
    <mergeCell ref="BI21:BI22"/>
    <mergeCell ref="BJ21:BJ22"/>
    <mergeCell ref="A23:A24"/>
    <mergeCell ref="B23:B24"/>
    <mergeCell ref="C23:C24"/>
    <mergeCell ref="J23:J24"/>
    <mergeCell ref="Q23:Q24"/>
    <mergeCell ref="X23:X24"/>
    <mergeCell ref="Y23:Y24"/>
    <mergeCell ref="Z23:Z24"/>
    <mergeCell ref="AA23:AA24"/>
    <mergeCell ref="AB23:AB24"/>
    <mergeCell ref="AC23:AC24"/>
    <mergeCell ref="AD23:AD24"/>
    <mergeCell ref="AK23:AK24"/>
    <mergeCell ref="AR23:AR24"/>
    <mergeCell ref="AY23:AY24"/>
    <mergeCell ref="AZ23:AZ24"/>
    <mergeCell ref="BA23:BA24"/>
    <mergeCell ref="BB23:BB24"/>
    <mergeCell ref="BC23:BC24"/>
    <mergeCell ref="BD23:BD24"/>
    <mergeCell ref="BE23:BE24"/>
    <mergeCell ref="BF23:BF24"/>
    <mergeCell ref="BG23:BG24"/>
    <mergeCell ref="BH23:BH24"/>
    <mergeCell ref="BI23:BI24"/>
    <mergeCell ref="BJ23:BJ24"/>
    <mergeCell ref="A25:A26"/>
    <mergeCell ref="B25:B26"/>
    <mergeCell ref="C25:C26"/>
    <mergeCell ref="J25:J26"/>
    <mergeCell ref="Q25:Q26"/>
    <mergeCell ref="X25:X26"/>
    <mergeCell ref="Y25:Y26"/>
    <mergeCell ref="Z25:Z26"/>
    <mergeCell ref="AA25:AA26"/>
    <mergeCell ref="AB25:AB26"/>
    <mergeCell ref="AC25:AC26"/>
    <mergeCell ref="AD25:AD26"/>
    <mergeCell ref="AK25:AK26"/>
    <mergeCell ref="AR25:AR26"/>
    <mergeCell ref="AY25:AY26"/>
    <mergeCell ref="AZ25:AZ26"/>
    <mergeCell ref="BA25:BA26"/>
    <mergeCell ref="BB25:BB26"/>
    <mergeCell ref="BC25:BC26"/>
    <mergeCell ref="BD25:BD26"/>
    <mergeCell ref="BE25:BE26"/>
    <mergeCell ref="BF25:BF26"/>
    <mergeCell ref="BG25:BG26"/>
    <mergeCell ref="BH25:BH26"/>
    <mergeCell ref="BI25:BI26"/>
    <mergeCell ref="BJ25:BJ26"/>
    <mergeCell ref="A27:A28"/>
    <mergeCell ref="B27:B28"/>
    <mergeCell ref="C27:C28"/>
    <mergeCell ref="J27:J28"/>
    <mergeCell ref="Q27:Q28"/>
    <mergeCell ref="X27:X28"/>
    <mergeCell ref="Y27:Y28"/>
    <mergeCell ref="Z27:Z28"/>
    <mergeCell ref="AA27:AA28"/>
    <mergeCell ref="AB27:AB28"/>
    <mergeCell ref="AC27:AC28"/>
    <mergeCell ref="AD27:AD28"/>
    <mergeCell ref="AK27:AK28"/>
    <mergeCell ref="AR27:AR28"/>
    <mergeCell ref="AY27:AY28"/>
    <mergeCell ref="AZ27:AZ28"/>
    <mergeCell ref="BA27:BA28"/>
    <mergeCell ref="BB27:BB28"/>
    <mergeCell ref="BC27:BC28"/>
    <mergeCell ref="BD27:BD28"/>
    <mergeCell ref="BE27:BE28"/>
    <mergeCell ref="BF27:BF28"/>
    <mergeCell ref="BG27:BG28"/>
    <mergeCell ref="BH27:BH28"/>
    <mergeCell ref="BI27:BI28"/>
    <mergeCell ref="BJ27:BJ28"/>
    <mergeCell ref="A29:A30"/>
    <mergeCell ref="B29:B30"/>
    <mergeCell ref="C29:C30"/>
    <mergeCell ref="J29:J30"/>
    <mergeCell ref="Q29:Q30"/>
    <mergeCell ref="X29:X30"/>
    <mergeCell ref="Y29:Y30"/>
    <mergeCell ref="Z29:Z30"/>
    <mergeCell ref="AA29:AA30"/>
    <mergeCell ref="AB29:AB30"/>
    <mergeCell ref="AC29:AC30"/>
    <mergeCell ref="AD29:AD30"/>
    <mergeCell ref="AK29:AK30"/>
    <mergeCell ref="AR29:AR30"/>
    <mergeCell ref="AY29:AY30"/>
    <mergeCell ref="AZ29:AZ30"/>
    <mergeCell ref="BA29:BA30"/>
    <mergeCell ref="BB29:BB30"/>
    <mergeCell ref="BC29:BC30"/>
    <mergeCell ref="BD29:BD30"/>
    <mergeCell ref="BE29:BE30"/>
    <mergeCell ref="BF29:BF30"/>
    <mergeCell ref="BG29:BG30"/>
    <mergeCell ref="BH29:BH30"/>
    <mergeCell ref="BI29:BI30"/>
    <mergeCell ref="BJ29:BJ30"/>
    <mergeCell ref="A31:A32"/>
    <mergeCell ref="B31:B32"/>
    <mergeCell ref="C31:C32"/>
    <mergeCell ref="J31:J32"/>
    <mergeCell ref="Q31:Q32"/>
    <mergeCell ref="X31:X32"/>
    <mergeCell ref="Y31:Y32"/>
    <mergeCell ref="Z31:Z32"/>
    <mergeCell ref="AA31:AA32"/>
    <mergeCell ref="AB31:AB32"/>
    <mergeCell ref="AC31:AC32"/>
    <mergeCell ref="AD31:AD32"/>
    <mergeCell ref="AK31:AK32"/>
    <mergeCell ref="AR31:AR32"/>
    <mergeCell ref="AY31:AY32"/>
    <mergeCell ref="AZ31:AZ32"/>
    <mergeCell ref="BA31:BA32"/>
    <mergeCell ref="BB31:BB32"/>
    <mergeCell ref="BC31:BC32"/>
    <mergeCell ref="BD31:BD32"/>
    <mergeCell ref="BE31:BE32"/>
    <mergeCell ref="BF31:BF32"/>
    <mergeCell ref="BG31:BG32"/>
    <mergeCell ref="BH31:BH32"/>
    <mergeCell ref="BI31:BI32"/>
    <mergeCell ref="BJ31:BJ32"/>
    <mergeCell ref="A33:A34"/>
    <mergeCell ref="B33:B34"/>
    <mergeCell ref="C33:C34"/>
    <mergeCell ref="J33:J34"/>
    <mergeCell ref="Q33:Q34"/>
    <mergeCell ref="X33:X34"/>
    <mergeCell ref="Y33:Y34"/>
    <mergeCell ref="Z33:Z34"/>
    <mergeCell ref="AA33:AA34"/>
    <mergeCell ref="AB33:AB34"/>
    <mergeCell ref="AC33:AC34"/>
    <mergeCell ref="AD33:AD34"/>
    <mergeCell ref="AK33:AK34"/>
    <mergeCell ref="AR33:AR34"/>
    <mergeCell ref="AY33:AY34"/>
    <mergeCell ref="AZ33:AZ34"/>
    <mergeCell ref="BA33:BA34"/>
    <mergeCell ref="BB33:BB34"/>
    <mergeCell ref="BC33:BC34"/>
    <mergeCell ref="BD33:BD34"/>
    <mergeCell ref="BE33:BE34"/>
    <mergeCell ref="BF33:BF34"/>
    <mergeCell ref="BG33:BG34"/>
    <mergeCell ref="BH33:BH34"/>
    <mergeCell ref="BI33:BI34"/>
    <mergeCell ref="BJ33:BJ34"/>
    <mergeCell ref="A35:A36"/>
    <mergeCell ref="B35:B36"/>
    <mergeCell ref="C35:C36"/>
    <mergeCell ref="J35:J36"/>
    <mergeCell ref="Q35:Q36"/>
    <mergeCell ref="AZ35:AZ36"/>
    <mergeCell ref="BA35:BA36"/>
    <mergeCell ref="X35:X36"/>
    <mergeCell ref="Y35:Y36"/>
    <mergeCell ref="Z35:Z36"/>
    <mergeCell ref="AA35:AA36"/>
    <mergeCell ref="AB35:AB36"/>
    <mergeCell ref="AC35:AC36"/>
    <mergeCell ref="BJ35:BJ36"/>
    <mergeCell ref="E38:Z38"/>
    <mergeCell ref="AF38:BA38"/>
    <mergeCell ref="BB38:BC38"/>
    <mergeCell ref="BB35:BB36"/>
    <mergeCell ref="BC35:BC36"/>
    <mergeCell ref="BD35:BD36"/>
    <mergeCell ref="BE35:BE36"/>
    <mergeCell ref="BF35:BF36"/>
    <mergeCell ref="BG35:BG36"/>
    <mergeCell ref="I39:M41"/>
    <mergeCell ref="P39:T41"/>
    <mergeCell ref="AJ39:AN41"/>
    <mergeCell ref="AQ39:AU41"/>
    <mergeCell ref="BH35:BH36"/>
    <mergeCell ref="BI35:BI36"/>
    <mergeCell ref="AD35:AD36"/>
    <mergeCell ref="AK35:AK36"/>
    <mergeCell ref="AR35:AR36"/>
    <mergeCell ref="AY35:AY36"/>
  </mergeCells>
  <conditionalFormatting sqref="BG5:BG36">
    <cfRule type="cellIs" priority="2" dxfId="16" operator="lessThan" stopIfTrue="1">
      <formula>4</formula>
    </cfRule>
  </conditionalFormatting>
  <conditionalFormatting sqref="AB7:AB36">
    <cfRule type="cellIs" priority="3" dxfId="16" operator="lessThan" stopIfTrue="1">
      <formula>4</formula>
    </cfRule>
  </conditionalFormatting>
  <conditionalFormatting sqref="BC5:BC36">
    <cfRule type="cellIs" priority="4" dxfId="16" operator="lessThan" stopIfTrue="1">
      <formula>4</formula>
    </cfRule>
  </conditionalFormatting>
  <conditionalFormatting sqref="AB5:AB6">
    <cfRule type="cellIs" priority="1" dxfId="16" operator="lessThan" stopIfTrue="1">
      <formula>4</formula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8"/>
  <sheetViews>
    <sheetView zoomScale="50" zoomScaleNormal="50" zoomScalePageLayoutView="0" workbookViewId="0" topLeftCell="A1">
      <selection activeCell="Z16" sqref="Z16"/>
    </sheetView>
  </sheetViews>
  <sheetFormatPr defaultColWidth="9.140625" defaultRowHeight="15"/>
  <cols>
    <col min="1" max="1" width="5.8515625" style="0" customWidth="1"/>
    <col min="2" max="2" width="26.00390625" style="0" customWidth="1"/>
    <col min="3" max="16" width="11.140625" style="0" customWidth="1"/>
    <col min="17" max="17" width="11.57421875" style="0" customWidth="1"/>
    <col min="18" max="18" width="12.28125" style="0" customWidth="1"/>
    <col min="19" max="19" width="0" style="66" hidden="1" customWidth="1"/>
    <col min="20" max="20" width="18.28125" style="0" customWidth="1"/>
  </cols>
  <sheetData>
    <row r="1" spans="1:18" ht="23.25">
      <c r="A1" s="246" t="s">
        <v>74</v>
      </c>
      <c r="B1" s="246"/>
      <c r="C1" s="246"/>
      <c r="D1" s="246"/>
      <c r="E1" s="246"/>
      <c r="F1" s="246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</row>
    <row r="2" spans="1:18" ht="9" customHeight="1" thickBot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</row>
    <row r="3" spans="1:18" ht="31.5">
      <c r="A3" s="250" t="s">
        <v>64</v>
      </c>
      <c r="B3" s="250"/>
      <c r="C3" s="251" t="s">
        <v>46</v>
      </c>
      <c r="D3" s="251"/>
      <c r="E3" s="251"/>
      <c r="F3" s="251"/>
      <c r="G3" s="251" t="s">
        <v>47</v>
      </c>
      <c r="H3" s="251"/>
      <c r="I3" s="251"/>
      <c r="J3" s="251"/>
      <c r="K3" s="251" t="s">
        <v>48</v>
      </c>
      <c r="L3" s="251"/>
      <c r="M3" s="251"/>
      <c r="N3" s="251"/>
      <c r="O3" s="254" t="s">
        <v>10</v>
      </c>
      <c r="P3" s="254"/>
      <c r="Q3" s="254"/>
      <c r="R3" s="254"/>
    </row>
    <row r="4" spans="1:19" ht="202.5" thickBot="1">
      <c r="A4" s="255" t="s">
        <v>11</v>
      </c>
      <c r="B4" s="255"/>
      <c r="C4" s="68" t="s">
        <v>15</v>
      </c>
      <c r="D4" s="68" t="s">
        <v>21</v>
      </c>
      <c r="E4" s="68" t="s">
        <v>19</v>
      </c>
      <c r="F4" s="68" t="s">
        <v>49</v>
      </c>
      <c r="G4" s="68" t="s">
        <v>15</v>
      </c>
      <c r="H4" s="68" t="s">
        <v>21</v>
      </c>
      <c r="I4" s="68" t="s">
        <v>19</v>
      </c>
      <c r="J4" s="68" t="s">
        <v>49</v>
      </c>
      <c r="K4" s="68" t="s">
        <v>15</v>
      </c>
      <c r="L4" s="68" t="s">
        <v>21</v>
      </c>
      <c r="M4" s="68" t="s">
        <v>19</v>
      </c>
      <c r="N4" s="68" t="s">
        <v>49</v>
      </c>
      <c r="O4" s="69" t="s">
        <v>15</v>
      </c>
      <c r="P4" s="69" t="s">
        <v>21</v>
      </c>
      <c r="Q4" s="69" t="s">
        <v>19</v>
      </c>
      <c r="R4" s="69" t="s">
        <v>50</v>
      </c>
      <c r="S4" s="70" t="s">
        <v>25</v>
      </c>
    </row>
    <row r="5" spans="1:19" ht="23.25" customHeight="1" thickBot="1">
      <c r="A5" s="256">
        <v>1</v>
      </c>
      <c r="B5" s="257" t="str">
        <f>'III.liga_1.kolo'!B5</f>
        <v>MO ČRS Hostivař POPY TEAM</v>
      </c>
      <c r="C5" s="258">
        <f>'III.liga_1.kolo'!BD5</f>
        <v>0</v>
      </c>
      <c r="D5" s="253">
        <f>'III.liga_1.kolo'!BE5</f>
        <v>0</v>
      </c>
      <c r="E5" s="252">
        <f>'III.liga_1.kolo'!BF5</f>
        <v>0</v>
      </c>
      <c r="F5" s="259">
        <f>'III.liga_1.kolo'!BG5</f>
        <v>1</v>
      </c>
      <c r="G5" s="258">
        <f>'III.liga_2.kolo '!BD5</f>
        <v>0</v>
      </c>
      <c r="H5" s="253">
        <f>'III.liga_2.kolo '!BE5</f>
        <v>0</v>
      </c>
      <c r="I5" s="252">
        <f>'III.liga_2.kolo '!BF5</f>
        <v>0</v>
      </c>
      <c r="J5" s="259">
        <f>'III.liga_2.kolo '!BG5</f>
        <v>1</v>
      </c>
      <c r="K5" s="258">
        <f>'III.liga_3.kolo'!BD5</f>
        <v>0</v>
      </c>
      <c r="L5" s="253">
        <f>'III.liga_3.kolo'!BE5</f>
        <v>0</v>
      </c>
      <c r="M5" s="252">
        <f>'III.liga_3.kolo'!BF5</f>
        <v>0</v>
      </c>
      <c r="N5" s="259">
        <f>'III.liga_3.kolo'!BG5</f>
        <v>1</v>
      </c>
      <c r="O5" s="262">
        <f>C5+G5+K5</f>
        <v>0</v>
      </c>
      <c r="P5" s="263">
        <f>D5+H5+L5</f>
        <v>0</v>
      </c>
      <c r="Q5" s="264">
        <f>E5+I5+M5</f>
        <v>0</v>
      </c>
      <c r="R5" s="265">
        <f>RANK(S5,$S$5:$S$22,1)</f>
        <v>1</v>
      </c>
      <c r="S5" s="266">
        <f>SUM(Q5)+(-P5/1000000000)</f>
        <v>0</v>
      </c>
    </row>
    <row r="6" spans="1:19" ht="23.25" customHeight="1">
      <c r="A6" s="256"/>
      <c r="B6" s="257"/>
      <c r="C6" s="258"/>
      <c r="D6" s="253"/>
      <c r="E6" s="253"/>
      <c r="F6" s="259"/>
      <c r="G6" s="260"/>
      <c r="H6" s="253"/>
      <c r="I6" s="253"/>
      <c r="J6" s="261"/>
      <c r="K6" s="260"/>
      <c r="L6" s="253"/>
      <c r="M6" s="253"/>
      <c r="N6" s="261"/>
      <c r="O6" s="262"/>
      <c r="P6" s="263"/>
      <c r="Q6" s="264"/>
      <c r="R6" s="265"/>
      <c r="S6" s="266"/>
    </row>
    <row r="7" spans="1:19" ht="23.25" customHeight="1" thickBot="1">
      <c r="A7" s="267" t="s">
        <v>31</v>
      </c>
      <c r="B7" s="268" t="str">
        <f>'III.liga_1.kolo'!B7</f>
        <v>MO ČRS Vlašim</v>
      </c>
      <c r="C7" s="269">
        <f>'III.liga_1.kolo'!BD7</f>
        <v>0</v>
      </c>
      <c r="D7" s="270">
        <f>'III.liga_1.kolo'!BE7</f>
        <v>0</v>
      </c>
      <c r="E7" s="271">
        <f>'III.liga_1.kolo'!BF7</f>
        <v>0</v>
      </c>
      <c r="F7" s="272">
        <f>'III.liga_1.kolo'!BG7</f>
        <v>1</v>
      </c>
      <c r="G7" s="273">
        <f>'III.liga_2.kolo '!BD7</f>
        <v>0</v>
      </c>
      <c r="H7" s="274">
        <f>'III.liga_2.kolo '!BE7</f>
        <v>0</v>
      </c>
      <c r="I7" s="275">
        <f>'III.liga_2.kolo '!BF7</f>
        <v>0</v>
      </c>
      <c r="J7" s="276">
        <f>'III.liga_2.kolo '!BG7</f>
        <v>1</v>
      </c>
      <c r="K7" s="273">
        <f>'III.liga_3.kolo'!BD7</f>
        <v>0</v>
      </c>
      <c r="L7" s="274">
        <f>'III.liga_3.kolo'!BE7</f>
        <v>0</v>
      </c>
      <c r="M7" s="275">
        <f>'III.liga_3.kolo'!BF7</f>
        <v>0</v>
      </c>
      <c r="N7" s="276">
        <f>'III.liga_3.kolo'!BG7</f>
        <v>1</v>
      </c>
      <c r="O7" s="280">
        <f>C7+G7+K7</f>
        <v>0</v>
      </c>
      <c r="P7" s="281">
        <f>D7+H7+L7</f>
        <v>0</v>
      </c>
      <c r="Q7" s="282">
        <f>E7+I7+M7</f>
        <v>0</v>
      </c>
      <c r="R7" s="265">
        <f>RANK(S7,$S$5:$S$22,1)</f>
        <v>1</v>
      </c>
      <c r="S7" s="266">
        <f>SUM(Q7)+(-P7/1000000000)</f>
        <v>0</v>
      </c>
    </row>
    <row r="8" spans="1:19" ht="23.25" customHeight="1">
      <c r="A8" s="267"/>
      <c r="B8" s="268"/>
      <c r="C8" s="269"/>
      <c r="D8" s="270"/>
      <c r="E8" s="270"/>
      <c r="F8" s="272"/>
      <c r="G8" s="260"/>
      <c r="H8" s="253"/>
      <c r="I8" s="253"/>
      <c r="J8" s="261"/>
      <c r="K8" s="277"/>
      <c r="L8" s="278"/>
      <c r="M8" s="278"/>
      <c r="N8" s="279"/>
      <c r="O8" s="280"/>
      <c r="P8" s="281"/>
      <c r="Q8" s="281"/>
      <c r="R8" s="265"/>
      <c r="S8" s="266"/>
    </row>
    <row r="9" spans="1:19" ht="23.25" customHeight="1" thickBot="1">
      <c r="A9" s="283" t="s">
        <v>32</v>
      </c>
      <c r="B9" s="268" t="str">
        <f>'III.liga_1.kolo'!B9</f>
        <v>MO Chrastava ,,A''</v>
      </c>
      <c r="C9" s="269">
        <f>'III.liga_1.kolo'!BD9</f>
        <v>0</v>
      </c>
      <c r="D9" s="270">
        <f>'III.liga_1.kolo'!BE9</f>
        <v>0</v>
      </c>
      <c r="E9" s="271">
        <f>'III.liga_1.kolo'!BF9</f>
        <v>0</v>
      </c>
      <c r="F9" s="272">
        <f>'III.liga_1.kolo'!BG9</f>
        <v>1</v>
      </c>
      <c r="G9" s="273">
        <f>'III.liga_2.kolo '!BD9</f>
        <v>0</v>
      </c>
      <c r="H9" s="274">
        <f>'III.liga_2.kolo '!BE9</f>
        <v>0</v>
      </c>
      <c r="I9" s="275">
        <f>'III.liga_2.kolo '!BF9</f>
        <v>0</v>
      </c>
      <c r="J9" s="276">
        <f>'III.liga_2.kolo '!BG9</f>
        <v>1</v>
      </c>
      <c r="K9" s="284">
        <f>'III.liga_3.kolo'!BD9</f>
        <v>0</v>
      </c>
      <c r="L9" s="285">
        <f>'III.liga_3.kolo'!BE9</f>
        <v>0</v>
      </c>
      <c r="M9" s="286">
        <f>'III.liga_3.kolo'!BF9</f>
        <v>0</v>
      </c>
      <c r="N9" s="287">
        <f>'III.liga_3.kolo'!BG9</f>
        <v>1</v>
      </c>
      <c r="O9" s="280">
        <f>C9+G9+K9</f>
        <v>0</v>
      </c>
      <c r="P9" s="281">
        <f>D9+H9+L9</f>
        <v>0</v>
      </c>
      <c r="Q9" s="282">
        <f>E9+I9+M9</f>
        <v>0</v>
      </c>
      <c r="R9" s="265">
        <f>RANK(S9,$S$5:$S$22,1)</f>
        <v>1</v>
      </c>
      <c r="S9" s="266">
        <f>SUM(Q9)+(-P9/1000000000)</f>
        <v>0</v>
      </c>
    </row>
    <row r="10" spans="1:19" ht="23.25" customHeight="1">
      <c r="A10" s="283"/>
      <c r="B10" s="268"/>
      <c r="C10" s="269"/>
      <c r="D10" s="270"/>
      <c r="E10" s="270"/>
      <c r="F10" s="272"/>
      <c r="G10" s="277"/>
      <c r="H10" s="278"/>
      <c r="I10" s="278"/>
      <c r="J10" s="279"/>
      <c r="K10" s="260"/>
      <c r="L10" s="253"/>
      <c r="M10" s="253"/>
      <c r="N10" s="261"/>
      <c r="O10" s="280"/>
      <c r="P10" s="281"/>
      <c r="Q10" s="281"/>
      <c r="R10" s="265"/>
      <c r="S10" s="266"/>
    </row>
    <row r="11" spans="1:19" ht="23.25" customHeight="1" thickBot="1">
      <c r="A11" s="267" t="s">
        <v>33</v>
      </c>
      <c r="B11" s="268" t="str">
        <f>'III.liga_1.kolo'!B11</f>
        <v>PRSO.ME ČRS</v>
      </c>
      <c r="C11" s="269">
        <f>'III.liga_1.kolo'!BD11</f>
        <v>0</v>
      </c>
      <c r="D11" s="270">
        <f>'III.liga_1.kolo'!BE11</f>
        <v>0</v>
      </c>
      <c r="E11" s="271">
        <f>'III.liga_1.kolo'!BF11</f>
        <v>0</v>
      </c>
      <c r="F11" s="272">
        <f>'III.liga_1.kolo'!BG11</f>
        <v>1</v>
      </c>
      <c r="G11" s="284">
        <f>'III.liga_2.kolo '!BD11</f>
        <v>0</v>
      </c>
      <c r="H11" s="285">
        <f>'III.liga_2.kolo '!BE11</f>
        <v>0</v>
      </c>
      <c r="I11" s="286">
        <f>'III.liga_2.kolo '!BF11</f>
        <v>0</v>
      </c>
      <c r="J11" s="287">
        <f>'III.liga_2.kolo '!BG11</f>
        <v>1</v>
      </c>
      <c r="K11" s="273">
        <f>'III.liga_3.kolo'!BD11</f>
        <v>0</v>
      </c>
      <c r="L11" s="274">
        <f>'III.liga_3.kolo'!BE11</f>
        <v>0</v>
      </c>
      <c r="M11" s="275">
        <f>'III.liga_3.kolo'!BF11</f>
        <v>0</v>
      </c>
      <c r="N11" s="276">
        <f>'III.liga_3.kolo'!BG11</f>
        <v>1</v>
      </c>
      <c r="O11" s="280">
        <f>C11+G11+K11</f>
        <v>0</v>
      </c>
      <c r="P11" s="281">
        <f>D11+H11+L11</f>
        <v>0</v>
      </c>
      <c r="Q11" s="282">
        <f>E11+I11+M11</f>
        <v>0</v>
      </c>
      <c r="R11" s="265">
        <f>RANK(S11,$S$5:$S$22,1)</f>
        <v>1</v>
      </c>
      <c r="S11" s="266">
        <f>SUM(Q11)+(-P11/1000000000)</f>
        <v>0</v>
      </c>
    </row>
    <row r="12" spans="1:19" ht="23.25" customHeight="1">
      <c r="A12" s="267"/>
      <c r="B12" s="268"/>
      <c r="C12" s="269"/>
      <c r="D12" s="270"/>
      <c r="E12" s="270"/>
      <c r="F12" s="272"/>
      <c r="G12" s="260"/>
      <c r="H12" s="253"/>
      <c r="I12" s="253"/>
      <c r="J12" s="261"/>
      <c r="K12" s="277"/>
      <c r="L12" s="278"/>
      <c r="M12" s="278"/>
      <c r="N12" s="279"/>
      <c r="O12" s="280"/>
      <c r="P12" s="281"/>
      <c r="Q12" s="281"/>
      <c r="R12" s="265"/>
      <c r="S12" s="266"/>
    </row>
    <row r="13" spans="1:20" ht="23.25" customHeight="1" thickBot="1">
      <c r="A13" s="283" t="s">
        <v>34</v>
      </c>
      <c r="B13" s="268" t="str">
        <f>'III.liga_1.kolo'!B13</f>
        <v>Piscatores MO Rakovník</v>
      </c>
      <c r="C13" s="269">
        <f>'III.liga_1.kolo'!BD13</f>
        <v>0</v>
      </c>
      <c r="D13" s="270">
        <f>'III.liga_1.kolo'!BE13</f>
        <v>0</v>
      </c>
      <c r="E13" s="271">
        <f>'III.liga_1.kolo'!BF13</f>
        <v>0</v>
      </c>
      <c r="F13" s="272">
        <f>'III.liga_1.kolo'!BG13</f>
        <v>1</v>
      </c>
      <c r="G13" s="273">
        <f>'III.liga_2.kolo '!BD13</f>
        <v>0</v>
      </c>
      <c r="H13" s="274">
        <f>'III.liga_2.kolo '!BE13</f>
        <v>0</v>
      </c>
      <c r="I13" s="275">
        <f>'III.liga_2.kolo '!BF13</f>
        <v>0</v>
      </c>
      <c r="J13" s="276">
        <f>'III.liga_2.kolo '!BG13</f>
        <v>1</v>
      </c>
      <c r="K13" s="284">
        <f>'III.liga_3.kolo'!BD13</f>
        <v>0</v>
      </c>
      <c r="L13" s="285">
        <f>'III.liga_3.kolo'!BE13</f>
        <v>0</v>
      </c>
      <c r="M13" s="286">
        <f>'III.liga_3.kolo'!BF13</f>
        <v>0</v>
      </c>
      <c r="N13" s="287">
        <f>'III.liga_3.kolo'!BG13</f>
        <v>1</v>
      </c>
      <c r="O13" s="280">
        <f>C13+G13+K13</f>
        <v>0</v>
      </c>
      <c r="P13" s="281">
        <f>D13+H13+L13</f>
        <v>0</v>
      </c>
      <c r="Q13" s="282">
        <f>E13+I13+M13</f>
        <v>0</v>
      </c>
      <c r="R13" s="265">
        <f>RANK(S13,$S$5:$S$22,1)</f>
        <v>1</v>
      </c>
      <c r="S13" s="266">
        <f>SUM(Q13)+(-P13/1000000000)</f>
        <v>0</v>
      </c>
      <c r="T13" s="288"/>
    </row>
    <row r="14" spans="1:20" ht="23.25" customHeight="1">
      <c r="A14" s="283"/>
      <c r="B14" s="268"/>
      <c r="C14" s="269"/>
      <c r="D14" s="270"/>
      <c r="E14" s="270"/>
      <c r="F14" s="272"/>
      <c r="G14" s="277"/>
      <c r="H14" s="278"/>
      <c r="I14" s="278"/>
      <c r="J14" s="279"/>
      <c r="K14" s="260"/>
      <c r="L14" s="253"/>
      <c r="M14" s="253"/>
      <c r="N14" s="261"/>
      <c r="O14" s="280"/>
      <c r="P14" s="281"/>
      <c r="Q14" s="281"/>
      <c r="R14" s="265"/>
      <c r="S14" s="266"/>
      <c r="T14" s="288"/>
    </row>
    <row r="15" spans="1:19" ht="23.25" customHeight="1" thickBot="1">
      <c r="A15" s="267" t="s">
        <v>35</v>
      </c>
      <c r="B15" s="268" t="str">
        <f>'III.liga_1.kolo'!B15</f>
        <v>MIJATAR MO KOBYLISY</v>
      </c>
      <c r="C15" s="269">
        <f>'III.liga_1.kolo'!BD15</f>
        <v>0</v>
      </c>
      <c r="D15" s="270">
        <f>'III.liga_1.kolo'!BE15</f>
        <v>0</v>
      </c>
      <c r="E15" s="271">
        <f>'III.liga_1.kolo'!BF15</f>
        <v>0</v>
      </c>
      <c r="F15" s="272">
        <f>'III.liga_1.kolo'!BG15</f>
        <v>1</v>
      </c>
      <c r="G15" s="284">
        <f>'III.liga_2.kolo '!BD15</f>
        <v>0</v>
      </c>
      <c r="H15" s="285">
        <f>'III.liga_2.kolo '!BE15</f>
        <v>0</v>
      </c>
      <c r="I15" s="286">
        <f>'III.liga_2.kolo '!BF15</f>
        <v>0</v>
      </c>
      <c r="J15" s="287">
        <f>'III.liga_2.kolo '!BG15</f>
        <v>1</v>
      </c>
      <c r="K15" s="273">
        <f>'III.liga_3.kolo'!BD15</f>
        <v>0</v>
      </c>
      <c r="L15" s="274">
        <f>'III.liga_3.kolo'!BE15</f>
        <v>0</v>
      </c>
      <c r="M15" s="275">
        <f>'III.liga_3.kolo'!BF15</f>
        <v>0</v>
      </c>
      <c r="N15" s="276">
        <f>'III.liga_3.kolo'!BG15</f>
        <v>1</v>
      </c>
      <c r="O15" s="280">
        <f>C15+G15+K15</f>
        <v>0</v>
      </c>
      <c r="P15" s="281">
        <f>D15+H15+L15</f>
        <v>0</v>
      </c>
      <c r="Q15" s="282">
        <f>E15+I15+M15</f>
        <v>0</v>
      </c>
      <c r="R15" s="265">
        <f>RANK(S15,$S$5:$S$22,1)</f>
        <v>1</v>
      </c>
      <c r="S15" s="266">
        <f>SUM(Q15)+(-P15/1000000000)</f>
        <v>0</v>
      </c>
    </row>
    <row r="16" spans="1:19" ht="23.25" customHeight="1">
      <c r="A16" s="267"/>
      <c r="B16" s="268"/>
      <c r="C16" s="269"/>
      <c r="D16" s="270"/>
      <c r="E16" s="270"/>
      <c r="F16" s="272"/>
      <c r="G16" s="260"/>
      <c r="H16" s="253"/>
      <c r="I16" s="253"/>
      <c r="J16" s="261"/>
      <c r="K16" s="277"/>
      <c r="L16" s="278"/>
      <c r="M16" s="278"/>
      <c r="N16" s="279"/>
      <c r="O16" s="280"/>
      <c r="P16" s="281"/>
      <c r="Q16" s="281"/>
      <c r="R16" s="265"/>
      <c r="S16" s="266"/>
    </row>
    <row r="17" spans="1:19" ht="23.25" customHeight="1" thickBot="1">
      <c r="A17" s="283" t="s">
        <v>36</v>
      </c>
      <c r="B17" s="268" t="str">
        <f>'III.liga_1.kolo'!B17</f>
        <v>Vestf-Fishing MO Vlašim</v>
      </c>
      <c r="C17" s="269">
        <f>'III.liga_1.kolo'!BD17</f>
        <v>0</v>
      </c>
      <c r="D17" s="270">
        <f>'III.liga_1.kolo'!BE17</f>
        <v>0</v>
      </c>
      <c r="E17" s="271">
        <f>'III.liga_1.kolo'!BF17</f>
        <v>0</v>
      </c>
      <c r="F17" s="272">
        <f>'III.liga_1.kolo'!BG17</f>
        <v>1</v>
      </c>
      <c r="G17" s="273">
        <f>'III.liga_2.kolo '!BD17</f>
        <v>0</v>
      </c>
      <c r="H17" s="274">
        <f>'III.liga_2.kolo '!BE17</f>
        <v>0</v>
      </c>
      <c r="I17" s="275">
        <f>'III.liga_2.kolo '!BF17</f>
        <v>0</v>
      </c>
      <c r="J17" s="276">
        <f>'III.liga_2.kolo '!BG17</f>
        <v>1</v>
      </c>
      <c r="K17" s="284">
        <f>'III.liga_3.kolo'!BD17</f>
        <v>0</v>
      </c>
      <c r="L17" s="285">
        <f>'III.liga_3.kolo'!BE17</f>
        <v>0</v>
      </c>
      <c r="M17" s="286">
        <f>'III.liga_3.kolo'!BF17</f>
        <v>0</v>
      </c>
      <c r="N17" s="287">
        <f>'III.liga_3.kolo'!BG17</f>
        <v>1</v>
      </c>
      <c r="O17" s="280">
        <f>C17+G17+K17</f>
        <v>0</v>
      </c>
      <c r="P17" s="281">
        <f>D17+H17+L17</f>
        <v>0</v>
      </c>
      <c r="Q17" s="282">
        <f>E17+I17+M17</f>
        <v>0</v>
      </c>
      <c r="R17" s="265">
        <f>RANK(S17,$S$5:$S$22,1)</f>
        <v>1</v>
      </c>
      <c r="S17" s="266">
        <f>SUM(Q17)+(-P17/1000000000)</f>
        <v>0</v>
      </c>
    </row>
    <row r="18" spans="1:19" ht="23.25" customHeight="1">
      <c r="A18" s="283"/>
      <c r="B18" s="268"/>
      <c r="C18" s="269"/>
      <c r="D18" s="270"/>
      <c r="E18" s="270"/>
      <c r="F18" s="272"/>
      <c r="G18" s="277"/>
      <c r="H18" s="278"/>
      <c r="I18" s="278"/>
      <c r="J18" s="279"/>
      <c r="K18" s="260"/>
      <c r="L18" s="253"/>
      <c r="M18" s="253"/>
      <c r="N18" s="261"/>
      <c r="O18" s="280"/>
      <c r="P18" s="281"/>
      <c r="Q18" s="281"/>
      <c r="R18" s="265"/>
      <c r="S18" s="266"/>
    </row>
    <row r="19" spans="1:19" ht="23.25" customHeight="1" thickBot="1">
      <c r="A19" s="267" t="s">
        <v>37</v>
      </c>
      <c r="B19" s="268" t="str">
        <f>'III.liga_1.kolo'!B19</f>
        <v>MO Chrastava ,,B''</v>
      </c>
      <c r="C19" s="269">
        <f>'III.liga_1.kolo'!BD19</f>
        <v>0</v>
      </c>
      <c r="D19" s="270">
        <f>'III.liga_1.kolo'!BE19</f>
        <v>0</v>
      </c>
      <c r="E19" s="271">
        <f>'III.liga_1.kolo'!BF19</f>
        <v>0</v>
      </c>
      <c r="F19" s="272">
        <f>'III.liga_1.kolo'!BG19</f>
        <v>1</v>
      </c>
      <c r="G19" s="284">
        <f>'III.liga_2.kolo '!BD19</f>
        <v>0</v>
      </c>
      <c r="H19" s="285">
        <f>'III.liga_2.kolo '!BE19</f>
        <v>0</v>
      </c>
      <c r="I19" s="286">
        <f>'III.liga_2.kolo '!BF19</f>
        <v>0</v>
      </c>
      <c r="J19" s="287">
        <f>'III.liga_2.kolo '!BG19</f>
        <v>1</v>
      </c>
      <c r="K19" s="273">
        <f>'III.liga_3.kolo'!BD19</f>
        <v>0</v>
      </c>
      <c r="L19" s="274">
        <f>'III.liga_3.kolo'!BE19</f>
        <v>0</v>
      </c>
      <c r="M19" s="275">
        <f>'III.liga_3.kolo'!BF19</f>
        <v>0</v>
      </c>
      <c r="N19" s="276">
        <f>'III.liga_3.kolo'!BG19</f>
        <v>1</v>
      </c>
      <c r="O19" s="280">
        <f>C19+G19+K19</f>
        <v>0</v>
      </c>
      <c r="P19" s="281">
        <f>D19+H19+L19</f>
        <v>0</v>
      </c>
      <c r="Q19" s="282">
        <f>E19+I19+M19</f>
        <v>0</v>
      </c>
      <c r="R19" s="265">
        <f>RANK(S19,$S$5:$S$22,1)</f>
        <v>1</v>
      </c>
      <c r="S19" s="266">
        <f>SUM(Q19)+(-P19/1000000000)</f>
        <v>0</v>
      </c>
    </row>
    <row r="20" spans="1:19" ht="23.25" customHeight="1">
      <c r="A20" s="267"/>
      <c r="B20" s="268"/>
      <c r="C20" s="269"/>
      <c r="D20" s="270"/>
      <c r="E20" s="270"/>
      <c r="F20" s="272"/>
      <c r="G20" s="260"/>
      <c r="H20" s="253"/>
      <c r="I20" s="253"/>
      <c r="J20" s="261"/>
      <c r="K20" s="277"/>
      <c r="L20" s="278"/>
      <c r="M20" s="278"/>
      <c r="N20" s="279"/>
      <c r="O20" s="280"/>
      <c r="P20" s="281"/>
      <c r="Q20" s="281"/>
      <c r="R20" s="265"/>
      <c r="S20" s="266"/>
    </row>
    <row r="21" spans="1:19" ht="23.25" customHeight="1" thickBot="1">
      <c r="A21" s="283" t="s">
        <v>38</v>
      </c>
      <c r="B21" s="268" t="str">
        <f>'III.liga_1.kolo'!B21</f>
        <v>Bolení hlavy MO ČRS Plzeň 1</v>
      </c>
      <c r="C21" s="269">
        <f>'III.liga_1.kolo'!BD21</f>
        <v>0</v>
      </c>
      <c r="D21" s="270">
        <f>'III.liga_1.kolo'!BE21</f>
        <v>0</v>
      </c>
      <c r="E21" s="271">
        <f>'III.liga_1.kolo'!BF21</f>
        <v>0</v>
      </c>
      <c r="F21" s="272">
        <f>'III.liga_1.kolo'!BG21</f>
        <v>1</v>
      </c>
      <c r="G21" s="273">
        <f>'III.liga_2.kolo '!BD21</f>
        <v>0</v>
      </c>
      <c r="H21" s="274">
        <f>'III.liga_2.kolo '!BE21</f>
        <v>0</v>
      </c>
      <c r="I21" s="275">
        <f>'III.liga_2.kolo '!BF21</f>
        <v>0</v>
      </c>
      <c r="J21" s="276">
        <f>'III.liga_2.kolo '!BG21</f>
        <v>1</v>
      </c>
      <c r="K21" s="284">
        <f>'III.liga_3.kolo'!BD21</f>
        <v>0</v>
      </c>
      <c r="L21" s="285">
        <f>'III.liga_3.kolo'!BE21</f>
        <v>0</v>
      </c>
      <c r="M21" s="286">
        <f>'III.liga_3.kolo'!BF21</f>
        <v>0</v>
      </c>
      <c r="N21" s="287">
        <f>'III.liga_3.kolo'!BG21</f>
        <v>1</v>
      </c>
      <c r="O21" s="280">
        <f>C21+G21+K21</f>
        <v>0</v>
      </c>
      <c r="P21" s="281">
        <f>D21+H21+L21</f>
        <v>0</v>
      </c>
      <c r="Q21" s="282">
        <f>E21+I21+M21</f>
        <v>0</v>
      </c>
      <c r="R21" s="265">
        <f>RANK(S21,$S$5:$S$22,1)</f>
        <v>1</v>
      </c>
      <c r="S21" s="266">
        <f>SUM(Q21)+(-P21/1000000000)</f>
        <v>0</v>
      </c>
    </row>
    <row r="22" spans="1:19" ht="23.25" customHeight="1">
      <c r="A22" s="283"/>
      <c r="B22" s="268"/>
      <c r="C22" s="269"/>
      <c r="D22" s="270"/>
      <c r="E22" s="270"/>
      <c r="F22" s="272"/>
      <c r="G22" s="277"/>
      <c r="H22" s="278"/>
      <c r="I22" s="278"/>
      <c r="J22" s="279"/>
      <c r="K22" s="260"/>
      <c r="L22" s="253"/>
      <c r="M22" s="253"/>
      <c r="N22" s="261"/>
      <c r="O22" s="280"/>
      <c r="P22" s="281"/>
      <c r="Q22" s="281"/>
      <c r="R22" s="265"/>
      <c r="S22" s="266"/>
    </row>
    <row r="23" spans="1:22" ht="23.25" customHeight="1" thickBot="1">
      <c r="A23" s="267"/>
      <c r="B23" s="268"/>
      <c r="C23" s="269"/>
      <c r="D23" s="270"/>
      <c r="E23" s="271"/>
      <c r="F23" s="272"/>
      <c r="G23" s="284"/>
      <c r="H23" s="285"/>
      <c r="I23" s="286"/>
      <c r="J23" s="287"/>
      <c r="K23" s="273"/>
      <c r="L23" s="274"/>
      <c r="M23" s="275"/>
      <c r="N23" s="276"/>
      <c r="O23" s="280"/>
      <c r="P23" s="281"/>
      <c r="Q23" s="282"/>
      <c r="R23" s="265"/>
      <c r="S23" s="266">
        <f>SUM(Q23)+(-P23/1000000000)</f>
        <v>0</v>
      </c>
      <c r="V23" s="71"/>
    </row>
    <row r="24" spans="1:19" ht="23.25" customHeight="1">
      <c r="A24" s="267"/>
      <c r="B24" s="268"/>
      <c r="C24" s="269"/>
      <c r="D24" s="270"/>
      <c r="E24" s="270"/>
      <c r="F24" s="272"/>
      <c r="G24" s="260"/>
      <c r="H24" s="253"/>
      <c r="I24" s="253"/>
      <c r="J24" s="261"/>
      <c r="K24" s="277"/>
      <c r="L24" s="278"/>
      <c r="M24" s="278"/>
      <c r="N24" s="279"/>
      <c r="O24" s="280"/>
      <c r="P24" s="281"/>
      <c r="Q24" s="281"/>
      <c r="R24" s="265"/>
      <c r="S24" s="266"/>
    </row>
    <row r="25" spans="1:19" ht="23.25" customHeight="1" thickBot="1">
      <c r="A25" s="283"/>
      <c r="B25" s="268"/>
      <c r="C25" s="269"/>
      <c r="D25" s="270"/>
      <c r="E25" s="271"/>
      <c r="F25" s="272"/>
      <c r="G25" s="273"/>
      <c r="H25" s="274"/>
      <c r="I25" s="275"/>
      <c r="J25" s="276"/>
      <c r="K25" s="284"/>
      <c r="L25" s="285"/>
      <c r="M25" s="286"/>
      <c r="N25" s="287"/>
      <c r="O25" s="280"/>
      <c r="P25" s="281"/>
      <c r="Q25" s="282"/>
      <c r="R25" s="265"/>
      <c r="S25" s="266">
        <f>SUM(Q25)+(-P25/1000000000)</f>
        <v>0</v>
      </c>
    </row>
    <row r="26" spans="1:19" ht="23.25" customHeight="1">
      <c r="A26" s="283"/>
      <c r="B26" s="268"/>
      <c r="C26" s="269"/>
      <c r="D26" s="270"/>
      <c r="E26" s="270"/>
      <c r="F26" s="272"/>
      <c r="G26" s="277"/>
      <c r="H26" s="278"/>
      <c r="I26" s="278"/>
      <c r="J26" s="279"/>
      <c r="K26" s="260"/>
      <c r="L26" s="253"/>
      <c r="M26" s="253"/>
      <c r="N26" s="261"/>
      <c r="O26" s="280"/>
      <c r="P26" s="281"/>
      <c r="Q26" s="281"/>
      <c r="R26" s="265"/>
      <c r="S26" s="266"/>
    </row>
    <row r="27" spans="1:19" ht="23.25" customHeight="1" thickBot="1">
      <c r="A27" s="267"/>
      <c r="B27" s="268"/>
      <c r="C27" s="269"/>
      <c r="D27" s="270"/>
      <c r="E27" s="271"/>
      <c r="F27" s="272"/>
      <c r="G27" s="284"/>
      <c r="H27" s="285"/>
      <c r="I27" s="286"/>
      <c r="J27" s="287"/>
      <c r="K27" s="273"/>
      <c r="L27" s="274"/>
      <c r="M27" s="275"/>
      <c r="N27" s="276"/>
      <c r="O27" s="280"/>
      <c r="P27" s="281"/>
      <c r="Q27" s="282"/>
      <c r="R27" s="265"/>
      <c r="S27" s="266">
        <f>SUM(Q27)+(-P27/1000000000)</f>
        <v>0</v>
      </c>
    </row>
    <row r="28" spans="1:19" ht="23.25" customHeight="1">
      <c r="A28" s="267"/>
      <c r="B28" s="268"/>
      <c r="C28" s="269"/>
      <c r="D28" s="270"/>
      <c r="E28" s="270"/>
      <c r="F28" s="272"/>
      <c r="G28" s="260"/>
      <c r="H28" s="253"/>
      <c r="I28" s="253"/>
      <c r="J28" s="261"/>
      <c r="K28" s="277"/>
      <c r="L28" s="278"/>
      <c r="M28" s="278"/>
      <c r="N28" s="279"/>
      <c r="O28" s="280"/>
      <c r="P28" s="281"/>
      <c r="Q28" s="281"/>
      <c r="R28" s="265"/>
      <c r="S28" s="266"/>
    </row>
    <row r="29" spans="1:19" ht="23.25" customHeight="1" thickBot="1">
      <c r="A29" s="283"/>
      <c r="B29" s="268"/>
      <c r="C29" s="269"/>
      <c r="D29" s="270"/>
      <c r="E29" s="271"/>
      <c r="F29" s="272"/>
      <c r="G29" s="273"/>
      <c r="H29" s="274"/>
      <c r="I29" s="275"/>
      <c r="J29" s="276"/>
      <c r="K29" s="284"/>
      <c r="L29" s="285"/>
      <c r="M29" s="286"/>
      <c r="N29" s="287"/>
      <c r="O29" s="280"/>
      <c r="P29" s="281"/>
      <c r="Q29" s="282"/>
      <c r="R29" s="265"/>
      <c r="S29" s="266">
        <f>SUM(Q29)+(-P29/1000000000)</f>
        <v>0</v>
      </c>
    </row>
    <row r="30" spans="1:19" ht="23.25" customHeight="1">
      <c r="A30" s="283"/>
      <c r="B30" s="268"/>
      <c r="C30" s="269"/>
      <c r="D30" s="270"/>
      <c r="E30" s="270"/>
      <c r="F30" s="272"/>
      <c r="G30" s="277"/>
      <c r="H30" s="278"/>
      <c r="I30" s="278"/>
      <c r="J30" s="279"/>
      <c r="K30" s="260"/>
      <c r="L30" s="253"/>
      <c r="M30" s="253"/>
      <c r="N30" s="261"/>
      <c r="O30" s="280"/>
      <c r="P30" s="281"/>
      <c r="Q30" s="281"/>
      <c r="R30" s="265"/>
      <c r="S30" s="266"/>
    </row>
    <row r="31" spans="1:19" ht="23.25" customHeight="1" thickBot="1">
      <c r="A31" s="267"/>
      <c r="B31" s="268"/>
      <c r="C31" s="269"/>
      <c r="D31" s="270"/>
      <c r="E31" s="271"/>
      <c r="F31" s="272"/>
      <c r="G31" s="284"/>
      <c r="H31" s="285"/>
      <c r="I31" s="286"/>
      <c r="J31" s="287"/>
      <c r="K31" s="273"/>
      <c r="L31" s="274"/>
      <c r="M31" s="275"/>
      <c r="N31" s="276"/>
      <c r="O31" s="280"/>
      <c r="P31" s="281"/>
      <c r="Q31" s="282"/>
      <c r="R31" s="265"/>
      <c r="S31" s="266">
        <f>SUM(Q31)+(-P31/1000000000)</f>
        <v>0</v>
      </c>
    </row>
    <row r="32" spans="1:19" ht="23.25" customHeight="1">
      <c r="A32" s="267"/>
      <c r="B32" s="268"/>
      <c r="C32" s="269"/>
      <c r="D32" s="270"/>
      <c r="E32" s="270"/>
      <c r="F32" s="272"/>
      <c r="G32" s="258"/>
      <c r="H32" s="253"/>
      <c r="I32" s="253"/>
      <c r="J32" s="259"/>
      <c r="K32" s="277"/>
      <c r="L32" s="278"/>
      <c r="M32" s="278"/>
      <c r="N32" s="279"/>
      <c r="O32" s="280"/>
      <c r="P32" s="281"/>
      <c r="Q32" s="281"/>
      <c r="R32" s="265"/>
      <c r="S32" s="266"/>
    </row>
    <row r="33" spans="1:19" ht="23.25" customHeight="1">
      <c r="A33" s="283"/>
      <c r="B33" s="268"/>
      <c r="C33" s="269"/>
      <c r="D33" s="270"/>
      <c r="E33" s="271"/>
      <c r="F33" s="272"/>
      <c r="G33" s="269"/>
      <c r="H33" s="270"/>
      <c r="I33" s="271"/>
      <c r="J33" s="289"/>
      <c r="K33" s="284"/>
      <c r="L33" s="290"/>
      <c r="M33" s="291"/>
      <c r="N33" s="292"/>
      <c r="O33" s="280"/>
      <c r="P33" s="281"/>
      <c r="Q33" s="282"/>
      <c r="R33" s="265"/>
      <c r="S33" s="266">
        <f>SUM(Q33)+(-P33/1000000000)</f>
        <v>0</v>
      </c>
    </row>
    <row r="34" spans="1:19" ht="23.25" customHeight="1">
      <c r="A34" s="283"/>
      <c r="B34" s="268"/>
      <c r="C34" s="269"/>
      <c r="D34" s="270"/>
      <c r="E34" s="270"/>
      <c r="F34" s="272"/>
      <c r="G34" s="269"/>
      <c r="H34" s="270"/>
      <c r="I34" s="270"/>
      <c r="J34" s="289"/>
      <c r="K34" s="269"/>
      <c r="L34" s="270"/>
      <c r="M34" s="270"/>
      <c r="N34" s="289"/>
      <c r="O34" s="280"/>
      <c r="P34" s="281"/>
      <c r="Q34" s="281"/>
      <c r="R34" s="265"/>
      <c r="S34" s="266"/>
    </row>
    <row r="35" spans="1:19" ht="23.25" customHeight="1" thickBot="1">
      <c r="A35" s="293"/>
      <c r="B35" s="294"/>
      <c r="C35" s="296"/>
      <c r="D35" s="298"/>
      <c r="E35" s="299"/>
      <c r="F35" s="300"/>
      <c r="G35" s="296"/>
      <c r="H35" s="298"/>
      <c r="I35" s="299"/>
      <c r="J35" s="305"/>
      <c r="K35" s="296"/>
      <c r="L35" s="298"/>
      <c r="M35" s="299"/>
      <c r="N35" s="305"/>
      <c r="O35" s="307"/>
      <c r="P35" s="302"/>
      <c r="Q35" s="304"/>
      <c r="R35" s="265"/>
      <c r="S35" s="266">
        <f>SUM(Q35)+(-P35/1000000000)</f>
        <v>0</v>
      </c>
    </row>
    <row r="36" spans="1:19" ht="23.25" customHeight="1" thickBot="1">
      <c r="A36" s="267"/>
      <c r="B36" s="295"/>
      <c r="C36" s="297"/>
      <c r="D36" s="285"/>
      <c r="E36" s="285"/>
      <c r="F36" s="301"/>
      <c r="G36" s="297"/>
      <c r="H36" s="285"/>
      <c r="I36" s="285"/>
      <c r="J36" s="306"/>
      <c r="K36" s="297"/>
      <c r="L36" s="285"/>
      <c r="M36" s="285"/>
      <c r="N36" s="306"/>
      <c r="O36" s="308"/>
      <c r="P36" s="303"/>
      <c r="Q36" s="302"/>
      <c r="R36" s="265"/>
      <c r="S36" s="266"/>
    </row>
    <row r="37" spans="1:16" ht="46.5" customHeight="1" thickBot="1">
      <c r="A37" s="247" t="s">
        <v>63</v>
      </c>
      <c r="B37" s="248"/>
      <c r="C37" s="95">
        <f>SUM(C5,C35)</f>
        <v>0</v>
      </c>
      <c r="D37" s="95">
        <f aca="true" t="shared" si="0" ref="D37:P37">SUM(D5,D35)</f>
        <v>0</v>
      </c>
      <c r="E37" s="249"/>
      <c r="F37" s="249"/>
      <c r="G37" s="95">
        <f t="shared" si="0"/>
        <v>0</v>
      </c>
      <c r="H37" s="95">
        <f t="shared" si="0"/>
        <v>0</v>
      </c>
      <c r="I37" s="249"/>
      <c r="J37" s="249"/>
      <c r="K37" s="95">
        <f t="shared" si="0"/>
        <v>0</v>
      </c>
      <c r="L37" s="95">
        <f t="shared" si="0"/>
        <v>0</v>
      </c>
      <c r="M37" s="249"/>
      <c r="N37" s="249"/>
      <c r="O37" s="95">
        <f t="shared" si="0"/>
        <v>0</v>
      </c>
      <c r="P37" s="96">
        <f t="shared" si="0"/>
        <v>0</v>
      </c>
    </row>
    <row r="38" ht="23.25" customHeight="1">
      <c r="C38" s="94"/>
    </row>
  </sheetData>
  <sheetProtection selectLockedCells="1" selectUnlockedCells="1"/>
  <mergeCells count="316">
    <mergeCell ref="R35:R36"/>
    <mergeCell ref="S35:S36"/>
    <mergeCell ref="J35:J36"/>
    <mergeCell ref="K35:K36"/>
    <mergeCell ref="L35:L36"/>
    <mergeCell ref="M35:M36"/>
    <mergeCell ref="N35:N36"/>
    <mergeCell ref="O35:O36"/>
    <mergeCell ref="F35:F36"/>
    <mergeCell ref="G35:G36"/>
    <mergeCell ref="H35:H36"/>
    <mergeCell ref="I35:I36"/>
    <mergeCell ref="P35:P36"/>
    <mergeCell ref="Q35:Q36"/>
    <mergeCell ref="O33:O34"/>
    <mergeCell ref="P33:P34"/>
    <mergeCell ref="Q33:Q34"/>
    <mergeCell ref="R33:R34"/>
    <mergeCell ref="S33:S34"/>
    <mergeCell ref="A35:A36"/>
    <mergeCell ref="B35:B36"/>
    <mergeCell ref="C35:C36"/>
    <mergeCell ref="D35:D36"/>
    <mergeCell ref="E35:E36"/>
    <mergeCell ref="I33:I34"/>
    <mergeCell ref="J33:J34"/>
    <mergeCell ref="K33:K34"/>
    <mergeCell ref="L33:L34"/>
    <mergeCell ref="M33:M34"/>
    <mergeCell ref="N33:N34"/>
    <mergeCell ref="R31:R32"/>
    <mergeCell ref="S31:S32"/>
    <mergeCell ref="A33:A34"/>
    <mergeCell ref="B33:B34"/>
    <mergeCell ref="C33:C34"/>
    <mergeCell ref="D33:D34"/>
    <mergeCell ref="E33:E34"/>
    <mergeCell ref="F33:F34"/>
    <mergeCell ref="G33:G34"/>
    <mergeCell ref="H33:H34"/>
    <mergeCell ref="L31:L32"/>
    <mergeCell ref="M31:M32"/>
    <mergeCell ref="N31:N32"/>
    <mergeCell ref="O31:O32"/>
    <mergeCell ref="P31:P32"/>
    <mergeCell ref="Q31:Q32"/>
    <mergeCell ref="F31:F32"/>
    <mergeCell ref="G31:G32"/>
    <mergeCell ref="H31:H32"/>
    <mergeCell ref="I31:I32"/>
    <mergeCell ref="J31:J32"/>
    <mergeCell ref="K31:K32"/>
    <mergeCell ref="O29:O30"/>
    <mergeCell ref="P29:P30"/>
    <mergeCell ref="Q29:Q30"/>
    <mergeCell ref="R29:R30"/>
    <mergeCell ref="S29:S30"/>
    <mergeCell ref="A31:A32"/>
    <mergeCell ref="B31:B32"/>
    <mergeCell ref="C31:C32"/>
    <mergeCell ref="D31:D32"/>
    <mergeCell ref="E31:E32"/>
    <mergeCell ref="I29:I30"/>
    <mergeCell ref="J29:J30"/>
    <mergeCell ref="K29:K30"/>
    <mergeCell ref="L29:L30"/>
    <mergeCell ref="M29:M30"/>
    <mergeCell ref="N29:N30"/>
    <mergeCell ref="R27:R28"/>
    <mergeCell ref="S27:S28"/>
    <mergeCell ref="A29:A30"/>
    <mergeCell ref="B29:B30"/>
    <mergeCell ref="C29:C30"/>
    <mergeCell ref="D29:D30"/>
    <mergeCell ref="E29:E30"/>
    <mergeCell ref="F29:F30"/>
    <mergeCell ref="G29:G30"/>
    <mergeCell ref="H29:H30"/>
    <mergeCell ref="L27:L28"/>
    <mergeCell ref="M27:M28"/>
    <mergeCell ref="N27:N28"/>
    <mergeCell ref="O27:O28"/>
    <mergeCell ref="P27:P28"/>
    <mergeCell ref="Q27:Q28"/>
    <mergeCell ref="F27:F28"/>
    <mergeCell ref="G27:G28"/>
    <mergeCell ref="H27:H28"/>
    <mergeCell ref="I27:I28"/>
    <mergeCell ref="J27:J28"/>
    <mergeCell ref="K27:K28"/>
    <mergeCell ref="O25:O26"/>
    <mergeCell ref="P25:P26"/>
    <mergeCell ref="Q25:Q26"/>
    <mergeCell ref="R25:R26"/>
    <mergeCell ref="S25:S26"/>
    <mergeCell ref="A27:A28"/>
    <mergeCell ref="B27:B28"/>
    <mergeCell ref="C27:C28"/>
    <mergeCell ref="D27:D28"/>
    <mergeCell ref="E27:E28"/>
    <mergeCell ref="I25:I26"/>
    <mergeCell ref="J25:J26"/>
    <mergeCell ref="K25:K26"/>
    <mergeCell ref="L25:L26"/>
    <mergeCell ref="M25:M26"/>
    <mergeCell ref="N25:N26"/>
    <mergeCell ref="R23:R24"/>
    <mergeCell ref="S23:S24"/>
    <mergeCell ref="A25:A26"/>
    <mergeCell ref="B25:B26"/>
    <mergeCell ref="C25:C26"/>
    <mergeCell ref="D25:D26"/>
    <mergeCell ref="E25:E26"/>
    <mergeCell ref="F25:F26"/>
    <mergeCell ref="G25:G26"/>
    <mergeCell ref="H25:H26"/>
    <mergeCell ref="L23:L24"/>
    <mergeCell ref="M23:M24"/>
    <mergeCell ref="N23:N24"/>
    <mergeCell ref="O23:O24"/>
    <mergeCell ref="P23:P24"/>
    <mergeCell ref="Q23:Q24"/>
    <mergeCell ref="F23:F24"/>
    <mergeCell ref="G23:G24"/>
    <mergeCell ref="H23:H24"/>
    <mergeCell ref="I23:I24"/>
    <mergeCell ref="J23:J24"/>
    <mergeCell ref="K23:K24"/>
    <mergeCell ref="O21:O22"/>
    <mergeCell ref="P21:P22"/>
    <mergeCell ref="Q21:Q22"/>
    <mergeCell ref="R21:R22"/>
    <mergeCell ref="S21:S22"/>
    <mergeCell ref="A23:A24"/>
    <mergeCell ref="B23:B24"/>
    <mergeCell ref="C23:C24"/>
    <mergeCell ref="D23:D24"/>
    <mergeCell ref="E23:E24"/>
    <mergeCell ref="I21:I22"/>
    <mergeCell ref="J21:J22"/>
    <mergeCell ref="K21:K22"/>
    <mergeCell ref="L21:L22"/>
    <mergeCell ref="M21:M22"/>
    <mergeCell ref="N21:N22"/>
    <mergeCell ref="R19:R20"/>
    <mergeCell ref="S19:S20"/>
    <mergeCell ref="A21:A22"/>
    <mergeCell ref="B21:B22"/>
    <mergeCell ref="C21:C22"/>
    <mergeCell ref="D21:D22"/>
    <mergeCell ref="E21:E22"/>
    <mergeCell ref="F21:F22"/>
    <mergeCell ref="G21:G22"/>
    <mergeCell ref="H21:H22"/>
    <mergeCell ref="L19:L20"/>
    <mergeCell ref="M19:M20"/>
    <mergeCell ref="N19:N20"/>
    <mergeCell ref="O19:O20"/>
    <mergeCell ref="P19:P20"/>
    <mergeCell ref="Q19:Q20"/>
    <mergeCell ref="F19:F20"/>
    <mergeCell ref="G19:G20"/>
    <mergeCell ref="H19:H20"/>
    <mergeCell ref="I19:I20"/>
    <mergeCell ref="J19:J20"/>
    <mergeCell ref="K19:K20"/>
    <mergeCell ref="O17:O18"/>
    <mergeCell ref="P17:P18"/>
    <mergeCell ref="Q17:Q18"/>
    <mergeCell ref="R17:R18"/>
    <mergeCell ref="S17:S18"/>
    <mergeCell ref="A19:A20"/>
    <mergeCell ref="B19:B20"/>
    <mergeCell ref="C19:C20"/>
    <mergeCell ref="D19:D20"/>
    <mergeCell ref="E19:E20"/>
    <mergeCell ref="I17:I18"/>
    <mergeCell ref="J17:J18"/>
    <mergeCell ref="K17:K18"/>
    <mergeCell ref="L17:L18"/>
    <mergeCell ref="M17:M18"/>
    <mergeCell ref="N17:N18"/>
    <mergeCell ref="R15:R16"/>
    <mergeCell ref="S15:S16"/>
    <mergeCell ref="A17:A18"/>
    <mergeCell ref="B17:B18"/>
    <mergeCell ref="C17:C18"/>
    <mergeCell ref="D17:D18"/>
    <mergeCell ref="E17:E18"/>
    <mergeCell ref="F17:F18"/>
    <mergeCell ref="G17:G18"/>
    <mergeCell ref="H17:H18"/>
    <mergeCell ref="L15:L16"/>
    <mergeCell ref="M15:M16"/>
    <mergeCell ref="N15:N16"/>
    <mergeCell ref="O15:O16"/>
    <mergeCell ref="P15:P16"/>
    <mergeCell ref="Q15:Q16"/>
    <mergeCell ref="F15:F16"/>
    <mergeCell ref="G15:G16"/>
    <mergeCell ref="H15:H16"/>
    <mergeCell ref="I15:I16"/>
    <mergeCell ref="J15:J16"/>
    <mergeCell ref="K15:K16"/>
    <mergeCell ref="P13:P14"/>
    <mergeCell ref="Q13:Q14"/>
    <mergeCell ref="R13:R14"/>
    <mergeCell ref="S13:S14"/>
    <mergeCell ref="T13:T14"/>
    <mergeCell ref="A15:A16"/>
    <mergeCell ref="B15:B16"/>
    <mergeCell ref="C15:C16"/>
    <mergeCell ref="D15:D16"/>
    <mergeCell ref="E15:E16"/>
    <mergeCell ref="J13:J14"/>
    <mergeCell ref="K13:K14"/>
    <mergeCell ref="L13:L14"/>
    <mergeCell ref="M13:M14"/>
    <mergeCell ref="N13:N14"/>
    <mergeCell ref="O13:O14"/>
    <mergeCell ref="S11:S12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M11:M12"/>
    <mergeCell ref="N11:N12"/>
    <mergeCell ref="O11:O12"/>
    <mergeCell ref="P11:P12"/>
    <mergeCell ref="Q11:Q12"/>
    <mergeCell ref="R11:R12"/>
    <mergeCell ref="G11:G12"/>
    <mergeCell ref="H11:H12"/>
    <mergeCell ref="I11:I12"/>
    <mergeCell ref="J11:J12"/>
    <mergeCell ref="K11:K12"/>
    <mergeCell ref="L11:L12"/>
    <mergeCell ref="P9:P10"/>
    <mergeCell ref="Q9:Q10"/>
    <mergeCell ref="R9:R10"/>
    <mergeCell ref="S9:S10"/>
    <mergeCell ref="A11:A12"/>
    <mergeCell ref="B11:B12"/>
    <mergeCell ref="C11:C12"/>
    <mergeCell ref="D11:D12"/>
    <mergeCell ref="E11:E12"/>
    <mergeCell ref="F11:F12"/>
    <mergeCell ref="J9:J10"/>
    <mergeCell ref="K9:K10"/>
    <mergeCell ref="L9:L10"/>
    <mergeCell ref="M9:M10"/>
    <mergeCell ref="N9:N10"/>
    <mergeCell ref="O9:O10"/>
    <mergeCell ref="S7:S8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M7:M8"/>
    <mergeCell ref="N7:N8"/>
    <mergeCell ref="O7:O8"/>
    <mergeCell ref="P7:P8"/>
    <mergeCell ref="Q7:Q8"/>
    <mergeCell ref="R7:R8"/>
    <mergeCell ref="G7:G8"/>
    <mergeCell ref="H7:H8"/>
    <mergeCell ref="I7:I8"/>
    <mergeCell ref="J7:J8"/>
    <mergeCell ref="K7:K8"/>
    <mergeCell ref="L7:L8"/>
    <mergeCell ref="P5:P6"/>
    <mergeCell ref="Q5:Q6"/>
    <mergeCell ref="R5:R6"/>
    <mergeCell ref="S5:S6"/>
    <mergeCell ref="A7:A8"/>
    <mergeCell ref="B7:B8"/>
    <mergeCell ref="C7:C8"/>
    <mergeCell ref="D7:D8"/>
    <mergeCell ref="E7:E8"/>
    <mergeCell ref="F7:F8"/>
    <mergeCell ref="J5:J6"/>
    <mergeCell ref="K5:K6"/>
    <mergeCell ref="L5:L6"/>
    <mergeCell ref="M5:M6"/>
    <mergeCell ref="N5:N6"/>
    <mergeCell ref="O5:O6"/>
    <mergeCell ref="O3:R3"/>
    <mergeCell ref="A4:B4"/>
    <mergeCell ref="A5:A6"/>
    <mergeCell ref="B5:B6"/>
    <mergeCell ref="C5:C6"/>
    <mergeCell ref="D5:D6"/>
    <mergeCell ref="E5:E6"/>
    <mergeCell ref="F5:F6"/>
    <mergeCell ref="G5:G6"/>
    <mergeCell ref="H5:H6"/>
    <mergeCell ref="A1:F1"/>
    <mergeCell ref="A37:B37"/>
    <mergeCell ref="E37:F37"/>
    <mergeCell ref="I37:J37"/>
    <mergeCell ref="M37:N37"/>
    <mergeCell ref="A3:B3"/>
    <mergeCell ref="C3:F3"/>
    <mergeCell ref="G3:J3"/>
    <mergeCell ref="K3:N3"/>
    <mergeCell ref="I5:I6"/>
  </mergeCells>
  <conditionalFormatting sqref="F5:F36 J33:J36 N33:N36">
    <cfRule type="cellIs" priority="3" dxfId="16" operator="lessThan" stopIfTrue="1">
      <formula>4</formula>
    </cfRule>
  </conditionalFormatting>
  <conditionalFormatting sqref="R5:R36">
    <cfRule type="cellIs" priority="4" dxfId="16" operator="lessThan" stopIfTrue="1">
      <formula>4</formula>
    </cfRule>
  </conditionalFormatting>
  <conditionalFormatting sqref="J5:J32">
    <cfRule type="cellIs" priority="2" dxfId="16" operator="lessThan" stopIfTrue="1">
      <formula>4</formula>
    </cfRule>
  </conditionalFormatting>
  <conditionalFormatting sqref="N5:N32">
    <cfRule type="cellIs" priority="1" dxfId="16" operator="lessThan" stopIfTrue="1">
      <formula>4</formula>
    </cfRule>
  </conditionalFormatting>
  <printOptions horizontalCentered="1" verticalCentered="1"/>
  <pageMargins left="0.19652777777777777" right="0.2361111111111111" top="0.15763888888888888" bottom="0.15763888888888888" header="0.5118055555555555" footer="0.5118055555555555"/>
  <pageSetup fitToHeight="1" fitToWidth="1" horizontalDpi="300" verticalDpi="300" orientation="landscape" paperSize="9" scale="56" r:id="rId1"/>
  <colBreaks count="1" manualBreakCount="1">
    <brk id="18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D118"/>
  <sheetViews>
    <sheetView zoomScale="70" zoomScaleNormal="70" zoomScalePageLayoutView="0" workbookViewId="0" topLeftCell="A52">
      <selection activeCell="H12" sqref="H12"/>
    </sheetView>
  </sheetViews>
  <sheetFormatPr defaultColWidth="9.28125" defaultRowHeight="12.75" customHeight="1"/>
  <cols>
    <col min="1" max="1" width="4.28125" style="0" bestFit="1" customWidth="1"/>
    <col min="2" max="2" width="4.00390625" style="0" bestFit="1" customWidth="1"/>
    <col min="3" max="3" width="18.8515625" style="0" bestFit="1" customWidth="1"/>
    <col min="4" max="4" width="33.140625" style="97" bestFit="1" customWidth="1"/>
    <col min="5" max="5" width="34.57421875" style="0" bestFit="1" customWidth="1"/>
    <col min="6" max="6" width="4.00390625" style="0" bestFit="1" customWidth="1"/>
    <col min="7" max="7" width="18.8515625" style="0" bestFit="1" customWidth="1"/>
    <col min="8" max="8" width="47.57421875" style="0" bestFit="1" customWidth="1"/>
  </cols>
  <sheetData>
    <row r="1" spans="2:4" ht="12.75" customHeight="1">
      <c r="B1" s="318" t="s">
        <v>89</v>
      </c>
      <c r="C1" s="318"/>
      <c r="D1" s="318"/>
    </row>
    <row r="2" ht="12.75" customHeight="1" thickBot="1">
      <c r="D2"/>
    </row>
    <row r="3" spans="1:4" ht="12.75" customHeight="1" thickBot="1">
      <c r="A3" s="124">
        <v>1</v>
      </c>
      <c r="B3" s="315" t="s">
        <v>51</v>
      </c>
      <c r="C3" s="315"/>
      <c r="D3" s="125" t="s">
        <v>90</v>
      </c>
    </row>
    <row r="4" spans="1:4" ht="12.75" customHeight="1" thickBot="1">
      <c r="A4" s="126"/>
      <c r="B4" s="316" t="s">
        <v>72</v>
      </c>
      <c r="C4" s="317"/>
      <c r="D4" s="127"/>
    </row>
    <row r="5" spans="1:4" ht="12.75" customHeight="1" thickBot="1">
      <c r="A5" s="126"/>
      <c r="B5" s="128"/>
      <c r="C5" s="129" t="s">
        <v>52</v>
      </c>
      <c r="D5" s="130" t="s">
        <v>53</v>
      </c>
    </row>
    <row r="6" spans="1:4" ht="12.75" customHeight="1">
      <c r="A6" s="126"/>
      <c r="B6" s="131" t="s">
        <v>54</v>
      </c>
      <c r="C6" s="132">
        <v>1703</v>
      </c>
      <c r="D6" s="133" t="s">
        <v>82</v>
      </c>
    </row>
    <row r="7" spans="1:4" ht="12.75" customHeight="1">
      <c r="A7" s="126"/>
      <c r="B7" s="134" t="s">
        <v>55</v>
      </c>
      <c r="C7" s="135">
        <v>6409</v>
      </c>
      <c r="D7" s="136" t="s">
        <v>81</v>
      </c>
    </row>
    <row r="8" spans="1:4" ht="12.75" customHeight="1">
      <c r="A8" s="126"/>
      <c r="B8" s="134" t="s">
        <v>56</v>
      </c>
      <c r="C8" s="135">
        <v>2314</v>
      </c>
      <c r="D8" s="136" t="s">
        <v>78</v>
      </c>
    </row>
    <row r="9" spans="1:4" ht="12.75" customHeight="1">
      <c r="A9" s="126"/>
      <c r="B9" s="134" t="s">
        <v>57</v>
      </c>
      <c r="C9" s="135">
        <v>439</v>
      </c>
      <c r="D9" s="136" t="s">
        <v>91</v>
      </c>
    </row>
    <row r="10" spans="1:4" ht="12.75" customHeight="1">
      <c r="A10" s="126"/>
      <c r="B10" s="134" t="s">
        <v>58</v>
      </c>
      <c r="C10" s="135">
        <v>2313</v>
      </c>
      <c r="D10" s="136" t="s">
        <v>79</v>
      </c>
    </row>
    <row r="11" spans="1:4" ht="12.75" customHeight="1" thickBot="1">
      <c r="A11" s="126"/>
      <c r="B11" s="137" t="s">
        <v>59</v>
      </c>
      <c r="C11" s="135">
        <v>3194</v>
      </c>
      <c r="D11" s="136" t="s">
        <v>80</v>
      </c>
    </row>
    <row r="12" spans="1:4" ht="12.75" customHeight="1">
      <c r="A12" s="126"/>
      <c r="B12" s="309" t="s">
        <v>60</v>
      </c>
      <c r="C12" s="310"/>
      <c r="D12" s="138" t="s">
        <v>82</v>
      </c>
    </row>
    <row r="13" spans="1:4" ht="12.75" customHeight="1">
      <c r="A13" s="126"/>
      <c r="B13" s="311" t="s">
        <v>61</v>
      </c>
      <c r="C13" s="312"/>
      <c r="D13" s="139" t="s">
        <v>92</v>
      </c>
    </row>
    <row r="14" spans="1:4" ht="12.75" customHeight="1" thickBot="1">
      <c r="A14" s="126"/>
      <c r="B14" s="313" t="s">
        <v>62</v>
      </c>
      <c r="C14" s="314"/>
      <c r="D14" s="140" t="s">
        <v>93</v>
      </c>
    </row>
    <row r="15" spans="1:4" ht="12.75" customHeight="1" thickBot="1" thickTop="1">
      <c r="A15" s="126"/>
      <c r="D15"/>
    </row>
    <row r="16" spans="1:4" ht="12.75" customHeight="1" thickBot="1">
      <c r="A16" s="124">
        <v>2</v>
      </c>
      <c r="B16" s="315" t="s">
        <v>51</v>
      </c>
      <c r="C16" s="315"/>
      <c r="D16" s="125" t="s">
        <v>94</v>
      </c>
    </row>
    <row r="17" spans="1:4" ht="12.75" customHeight="1" thickBot="1">
      <c r="A17" s="126"/>
      <c r="B17" s="316" t="s">
        <v>72</v>
      </c>
      <c r="C17" s="317"/>
      <c r="D17" s="127"/>
    </row>
    <row r="18" spans="1:4" ht="12.75" customHeight="1" thickBot="1">
      <c r="A18" s="126"/>
      <c r="B18" s="128"/>
      <c r="C18" s="129" t="s">
        <v>52</v>
      </c>
      <c r="D18" s="130" t="s">
        <v>53</v>
      </c>
    </row>
    <row r="19" spans="1:4" ht="12.75" customHeight="1">
      <c r="A19" s="126"/>
      <c r="B19" s="131" t="s">
        <v>54</v>
      </c>
      <c r="C19" s="132">
        <v>3080</v>
      </c>
      <c r="D19" s="133" t="s">
        <v>95</v>
      </c>
    </row>
    <row r="20" spans="1:4" ht="12.75" customHeight="1">
      <c r="A20" s="126"/>
      <c r="B20" s="134" t="s">
        <v>55</v>
      </c>
      <c r="C20" s="135">
        <v>3463</v>
      </c>
      <c r="D20" s="136" t="s">
        <v>96</v>
      </c>
    </row>
    <row r="21" spans="1:4" ht="12.75" customHeight="1">
      <c r="A21" s="126"/>
      <c r="B21" s="134" t="s">
        <v>56</v>
      </c>
      <c r="C21" s="135">
        <v>7701</v>
      </c>
      <c r="D21" s="136" t="s">
        <v>97</v>
      </c>
    </row>
    <row r="22" spans="1:4" ht="12.75" customHeight="1">
      <c r="A22" s="126"/>
      <c r="B22" s="134" t="s">
        <v>57</v>
      </c>
      <c r="C22" s="135">
        <v>2826</v>
      </c>
      <c r="D22" s="136" t="s">
        <v>98</v>
      </c>
    </row>
    <row r="23" spans="1:4" ht="12.75" customHeight="1">
      <c r="A23" s="126"/>
      <c r="B23" s="134" t="s">
        <v>58</v>
      </c>
      <c r="C23" s="135"/>
      <c r="D23" s="136"/>
    </row>
    <row r="24" spans="1:4" ht="12.75" customHeight="1" thickBot="1">
      <c r="A24" s="126"/>
      <c r="B24" s="137" t="s">
        <v>59</v>
      </c>
      <c r="C24" s="135"/>
      <c r="D24" s="136"/>
    </row>
    <row r="25" spans="1:4" ht="12.75" customHeight="1">
      <c r="A25" s="126"/>
      <c r="B25" s="309" t="s">
        <v>60</v>
      </c>
      <c r="C25" s="310"/>
      <c r="D25" s="138" t="s">
        <v>95</v>
      </c>
    </row>
    <row r="26" spans="1:4" ht="12.75" customHeight="1">
      <c r="A26" s="126"/>
      <c r="B26" s="311" t="s">
        <v>61</v>
      </c>
      <c r="C26" s="312"/>
      <c r="D26" s="139" t="s">
        <v>99</v>
      </c>
    </row>
    <row r="27" spans="1:4" ht="12.75" customHeight="1" thickBot="1">
      <c r="A27" s="126"/>
      <c r="B27" s="313" t="s">
        <v>62</v>
      </c>
      <c r="C27" s="314"/>
      <c r="D27" s="140" t="s">
        <v>100</v>
      </c>
    </row>
    <row r="28" spans="1:4" ht="12.75" customHeight="1" thickBot="1" thickTop="1">
      <c r="A28" s="126"/>
      <c r="D28"/>
    </row>
    <row r="29" spans="1:4" ht="12.75" customHeight="1" thickBot="1">
      <c r="A29" s="124">
        <v>3</v>
      </c>
      <c r="B29" s="315" t="s">
        <v>51</v>
      </c>
      <c r="C29" s="315"/>
      <c r="D29" s="125" t="s">
        <v>101</v>
      </c>
    </row>
    <row r="30" spans="1:4" ht="12.75" customHeight="1" thickBot="1">
      <c r="A30" s="126"/>
      <c r="B30" s="316" t="s">
        <v>72</v>
      </c>
      <c r="C30" s="317"/>
      <c r="D30" s="127" t="s">
        <v>102</v>
      </c>
    </row>
    <row r="31" spans="1:4" ht="12.75" customHeight="1" thickBot="1">
      <c r="A31" s="126"/>
      <c r="B31" s="128"/>
      <c r="C31" s="129" t="s">
        <v>52</v>
      </c>
      <c r="D31" s="130" t="s">
        <v>53</v>
      </c>
    </row>
    <row r="32" spans="1:4" ht="12.75" customHeight="1">
      <c r="A32" s="126"/>
      <c r="B32" s="131" t="s">
        <v>54</v>
      </c>
      <c r="C32" s="132">
        <v>4626</v>
      </c>
      <c r="D32" s="133" t="s">
        <v>103</v>
      </c>
    </row>
    <row r="33" spans="1:4" ht="12.75" customHeight="1">
      <c r="A33" s="126"/>
      <c r="B33" s="134" t="s">
        <v>55</v>
      </c>
      <c r="C33" s="135">
        <v>1718</v>
      </c>
      <c r="D33" s="136" t="s">
        <v>83</v>
      </c>
    </row>
    <row r="34" spans="1:4" ht="12.75" customHeight="1">
      <c r="A34" s="126"/>
      <c r="B34" s="134" t="s">
        <v>56</v>
      </c>
      <c r="C34" s="135">
        <v>7501</v>
      </c>
      <c r="D34" s="136" t="s">
        <v>104</v>
      </c>
    </row>
    <row r="35" spans="1:4" ht="12.75" customHeight="1">
      <c r="A35" s="126"/>
      <c r="B35" s="134" t="s">
        <v>57</v>
      </c>
      <c r="C35" s="135"/>
      <c r="D35" s="136"/>
    </row>
    <row r="36" spans="1:4" ht="12.75" customHeight="1">
      <c r="A36" s="126"/>
      <c r="B36" s="134" t="s">
        <v>58</v>
      </c>
      <c r="C36" s="135"/>
      <c r="D36" s="136"/>
    </row>
    <row r="37" spans="1:4" ht="12.75" customHeight="1" thickBot="1">
      <c r="A37" s="126"/>
      <c r="B37" s="137" t="s">
        <v>59</v>
      </c>
      <c r="C37" s="135"/>
      <c r="D37" s="136"/>
    </row>
    <row r="38" spans="1:4" ht="12.75" customHeight="1">
      <c r="A38" s="126"/>
      <c r="B38" s="309" t="s">
        <v>60</v>
      </c>
      <c r="C38" s="310"/>
      <c r="D38" s="138" t="s">
        <v>103</v>
      </c>
    </row>
    <row r="39" spans="1:4" ht="12.75" customHeight="1">
      <c r="A39" s="126"/>
      <c r="B39" s="311" t="s">
        <v>61</v>
      </c>
      <c r="C39" s="312"/>
      <c r="D39" s="139" t="s">
        <v>105</v>
      </c>
    </row>
    <row r="40" spans="1:4" ht="12.75" customHeight="1" thickBot="1">
      <c r="A40" s="126"/>
      <c r="B40" s="313" t="s">
        <v>62</v>
      </c>
      <c r="C40" s="314"/>
      <c r="D40" s="140" t="s">
        <v>106</v>
      </c>
    </row>
    <row r="41" spans="1:4" ht="12.75" customHeight="1" thickBot="1" thickTop="1">
      <c r="A41" s="126"/>
      <c r="D41"/>
    </row>
    <row r="42" spans="1:4" ht="12.75" customHeight="1" thickBot="1">
      <c r="A42" s="124">
        <v>4</v>
      </c>
      <c r="B42" s="315" t="s">
        <v>51</v>
      </c>
      <c r="C42" s="315"/>
      <c r="D42" s="125" t="s">
        <v>107</v>
      </c>
    </row>
    <row r="43" spans="1:4" ht="12.75" customHeight="1" thickBot="1">
      <c r="A43" s="126"/>
      <c r="B43" s="316" t="s">
        <v>72</v>
      </c>
      <c r="C43" s="317"/>
      <c r="D43" s="127"/>
    </row>
    <row r="44" spans="1:4" ht="12.75" customHeight="1" thickBot="1">
      <c r="A44" s="126"/>
      <c r="B44" s="128"/>
      <c r="C44" s="129" t="s">
        <v>52</v>
      </c>
      <c r="D44" s="130" t="s">
        <v>53</v>
      </c>
    </row>
    <row r="45" spans="1:4" ht="12.75" customHeight="1">
      <c r="A45" s="126"/>
      <c r="B45" s="131" t="s">
        <v>54</v>
      </c>
      <c r="C45" s="132">
        <v>3756</v>
      </c>
      <c r="D45" s="133" t="s">
        <v>108</v>
      </c>
    </row>
    <row r="46" spans="1:4" ht="12.75" customHeight="1">
      <c r="A46" s="126"/>
      <c r="B46" s="134" t="s">
        <v>55</v>
      </c>
      <c r="C46" s="135">
        <v>4006</v>
      </c>
      <c r="D46" s="136" t="s">
        <v>76</v>
      </c>
    </row>
    <row r="47" spans="1:4" ht="12.75" customHeight="1">
      <c r="A47" s="126"/>
      <c r="B47" s="134" t="s">
        <v>56</v>
      </c>
      <c r="C47" s="135">
        <v>5469</v>
      </c>
      <c r="D47" s="136" t="s">
        <v>75</v>
      </c>
    </row>
    <row r="48" spans="1:4" ht="12.75" customHeight="1">
      <c r="A48" s="126"/>
      <c r="B48" s="134" t="s">
        <v>57</v>
      </c>
      <c r="C48" s="135">
        <v>6420</v>
      </c>
      <c r="D48" s="136" t="s">
        <v>109</v>
      </c>
    </row>
    <row r="49" spans="1:4" ht="12.75" customHeight="1">
      <c r="A49" s="126"/>
      <c r="B49" s="134" t="s">
        <v>58</v>
      </c>
      <c r="C49" s="135">
        <v>7780</v>
      </c>
      <c r="D49" s="136" t="s">
        <v>110</v>
      </c>
    </row>
    <row r="50" spans="1:4" ht="12.75" customHeight="1" thickBot="1">
      <c r="A50" s="126"/>
      <c r="B50" s="137" t="s">
        <v>59</v>
      </c>
      <c r="C50" s="135">
        <v>7269</v>
      </c>
      <c r="D50" s="136" t="s">
        <v>111</v>
      </c>
    </row>
    <row r="51" spans="1:4" ht="12.75" customHeight="1">
      <c r="A51" s="126"/>
      <c r="B51" s="309" t="s">
        <v>60</v>
      </c>
      <c r="C51" s="310"/>
      <c r="D51" s="138" t="s">
        <v>108</v>
      </c>
    </row>
    <row r="52" spans="1:4" ht="12.75" customHeight="1">
      <c r="A52" s="126"/>
      <c r="B52" s="311" t="s">
        <v>61</v>
      </c>
      <c r="C52" s="312"/>
      <c r="D52" s="139"/>
    </row>
    <row r="53" spans="1:4" ht="12.75" customHeight="1" thickBot="1">
      <c r="A53" s="126"/>
      <c r="B53" s="313" t="s">
        <v>62</v>
      </c>
      <c r="C53" s="314"/>
      <c r="D53" s="140" t="s">
        <v>112</v>
      </c>
    </row>
    <row r="54" spans="1:4" ht="12.75" customHeight="1" thickBot="1" thickTop="1">
      <c r="A54" s="126"/>
      <c r="D54"/>
    </row>
    <row r="55" spans="1:4" ht="12.75" customHeight="1" thickBot="1">
      <c r="A55" s="124">
        <v>5</v>
      </c>
      <c r="B55" s="315" t="s">
        <v>51</v>
      </c>
      <c r="C55" s="315"/>
      <c r="D55" s="125" t="s">
        <v>113</v>
      </c>
    </row>
    <row r="56" spans="1:4" ht="12.75" customHeight="1" thickBot="1">
      <c r="A56" s="126"/>
      <c r="B56" s="316" t="s">
        <v>72</v>
      </c>
      <c r="C56" s="317"/>
      <c r="D56" s="127"/>
    </row>
    <row r="57" spans="1:4" ht="12.75" customHeight="1" thickBot="1">
      <c r="A57" s="126"/>
      <c r="B57" s="128"/>
      <c r="C57" s="129" t="s">
        <v>52</v>
      </c>
      <c r="D57" s="130" t="s">
        <v>53</v>
      </c>
    </row>
    <row r="58" spans="1:4" ht="12.75" customHeight="1">
      <c r="A58" s="126"/>
      <c r="B58" s="131" t="s">
        <v>54</v>
      </c>
      <c r="C58" s="132">
        <v>5455</v>
      </c>
      <c r="D58" s="133" t="s">
        <v>114</v>
      </c>
    </row>
    <row r="59" spans="1:4" ht="12.75" customHeight="1">
      <c r="A59" s="126"/>
      <c r="B59" s="134" t="s">
        <v>55</v>
      </c>
      <c r="C59" s="135">
        <v>4691</v>
      </c>
      <c r="D59" s="136" t="s">
        <v>77</v>
      </c>
    </row>
    <row r="60" spans="1:4" ht="12.75" customHeight="1">
      <c r="A60" s="126"/>
      <c r="B60" s="134" t="s">
        <v>56</v>
      </c>
      <c r="C60" s="135">
        <v>5180</v>
      </c>
      <c r="D60" s="136" t="s">
        <v>73</v>
      </c>
    </row>
    <row r="61" spans="1:4" ht="12.75" customHeight="1">
      <c r="A61" s="126"/>
      <c r="B61" s="134" t="s">
        <v>57</v>
      </c>
      <c r="C61" s="135">
        <v>5454</v>
      </c>
      <c r="D61" s="136" t="s">
        <v>115</v>
      </c>
    </row>
    <row r="62" spans="1:4" ht="12.75" customHeight="1">
      <c r="A62" s="126"/>
      <c r="B62" s="134" t="s">
        <v>58</v>
      </c>
      <c r="C62" s="135">
        <v>5537</v>
      </c>
      <c r="D62" s="136" t="s">
        <v>116</v>
      </c>
    </row>
    <row r="63" spans="1:4" ht="12.75" customHeight="1" thickBot="1">
      <c r="A63" s="126"/>
      <c r="B63" s="137" t="s">
        <v>59</v>
      </c>
      <c r="C63" s="135">
        <v>7360</v>
      </c>
      <c r="D63" s="136" t="s">
        <v>117</v>
      </c>
    </row>
    <row r="64" spans="1:4" ht="12.75" customHeight="1">
      <c r="A64" s="126"/>
      <c r="B64" s="309" t="s">
        <v>60</v>
      </c>
      <c r="C64" s="310"/>
      <c r="D64" s="138" t="s">
        <v>114</v>
      </c>
    </row>
    <row r="65" spans="1:4" ht="12.75" customHeight="1">
      <c r="A65" s="126"/>
      <c r="B65" s="311" t="s">
        <v>61</v>
      </c>
      <c r="C65" s="312"/>
      <c r="D65" s="139" t="s">
        <v>118</v>
      </c>
    </row>
    <row r="66" spans="1:4" ht="12.75" customHeight="1" thickBot="1">
      <c r="A66" s="126"/>
      <c r="B66" s="313" t="s">
        <v>62</v>
      </c>
      <c r="C66" s="314"/>
      <c r="D66" s="140" t="s">
        <v>119</v>
      </c>
    </row>
    <row r="67" spans="1:4" ht="12.75" customHeight="1" thickBot="1" thickTop="1">
      <c r="A67" s="126"/>
      <c r="D67"/>
    </row>
    <row r="68" spans="1:4" ht="12.75" customHeight="1" thickBot="1">
      <c r="A68" s="124">
        <v>6</v>
      </c>
      <c r="B68" s="315" t="s">
        <v>51</v>
      </c>
      <c r="C68" s="315"/>
      <c r="D68" s="125" t="s">
        <v>120</v>
      </c>
    </row>
    <row r="69" spans="1:4" ht="12.75" customHeight="1" thickBot="1">
      <c r="A69" s="126"/>
      <c r="B69" s="316" t="s">
        <v>72</v>
      </c>
      <c r="C69" s="317"/>
      <c r="D69" s="127" t="s">
        <v>121</v>
      </c>
    </row>
    <row r="70" spans="1:4" ht="12.75" customHeight="1" thickBot="1">
      <c r="A70" s="126"/>
      <c r="B70" s="128"/>
      <c r="C70" s="129" t="s">
        <v>52</v>
      </c>
      <c r="D70" s="130" t="s">
        <v>53</v>
      </c>
    </row>
    <row r="71" spans="1:4" ht="12.75" customHeight="1">
      <c r="A71" s="126"/>
      <c r="B71" s="131" t="s">
        <v>54</v>
      </c>
      <c r="C71" s="132">
        <v>7110</v>
      </c>
      <c r="D71" s="133" t="s">
        <v>122</v>
      </c>
    </row>
    <row r="72" spans="1:4" ht="12.75" customHeight="1">
      <c r="A72" s="126"/>
      <c r="B72" s="134" t="s">
        <v>55</v>
      </c>
      <c r="C72" s="135">
        <v>7324</v>
      </c>
      <c r="D72" s="136" t="s">
        <v>87</v>
      </c>
    </row>
    <row r="73" spans="1:4" ht="12.75" customHeight="1">
      <c r="A73" s="126"/>
      <c r="B73" s="134" t="s">
        <v>56</v>
      </c>
      <c r="C73" s="135">
        <v>3999</v>
      </c>
      <c r="D73" s="136" t="s">
        <v>88</v>
      </c>
    </row>
    <row r="74" spans="1:4" ht="12.75" customHeight="1">
      <c r="A74" s="126"/>
      <c r="B74" s="134" t="s">
        <v>57</v>
      </c>
      <c r="C74" s="135">
        <v>6325</v>
      </c>
      <c r="D74" s="136" t="s">
        <v>84</v>
      </c>
    </row>
    <row r="75" spans="1:4" ht="12.75" customHeight="1">
      <c r="A75" s="126"/>
      <c r="B75" s="134" t="s">
        <v>58</v>
      </c>
      <c r="C75" s="135">
        <v>6347</v>
      </c>
      <c r="D75" s="136" t="s">
        <v>85</v>
      </c>
    </row>
    <row r="76" spans="1:4" ht="12.75" customHeight="1" thickBot="1">
      <c r="A76" s="126"/>
      <c r="B76" s="137" t="s">
        <v>59</v>
      </c>
      <c r="C76" s="135">
        <v>7449</v>
      </c>
      <c r="D76" s="136" t="s">
        <v>86</v>
      </c>
    </row>
    <row r="77" spans="1:4" ht="12.75" customHeight="1">
      <c r="A77" s="126"/>
      <c r="B77" s="309" t="s">
        <v>60</v>
      </c>
      <c r="C77" s="310"/>
      <c r="D77" s="138" t="s">
        <v>122</v>
      </c>
    </row>
    <row r="78" spans="1:4" ht="12.75" customHeight="1">
      <c r="A78" s="126"/>
      <c r="B78" s="311" t="s">
        <v>61</v>
      </c>
      <c r="C78" s="312"/>
      <c r="D78" s="139" t="s">
        <v>123</v>
      </c>
    </row>
    <row r="79" spans="1:4" ht="12.75" customHeight="1" thickBot="1">
      <c r="A79" s="126"/>
      <c r="B79" s="313" t="s">
        <v>62</v>
      </c>
      <c r="C79" s="314"/>
      <c r="D79" s="140" t="s">
        <v>124</v>
      </c>
    </row>
    <row r="80" spans="1:4" ht="12.75" customHeight="1" thickBot="1" thickTop="1">
      <c r="A80" s="126"/>
      <c r="D80"/>
    </row>
    <row r="81" spans="1:4" ht="12.75" customHeight="1" thickBot="1">
      <c r="A81" s="124">
        <v>7</v>
      </c>
      <c r="B81" s="315" t="s">
        <v>51</v>
      </c>
      <c r="C81" s="315"/>
      <c r="D81" s="125" t="s">
        <v>125</v>
      </c>
    </row>
    <row r="82" spans="1:4" ht="12.75" customHeight="1" thickBot="1">
      <c r="A82" s="126"/>
      <c r="B82" s="316" t="s">
        <v>72</v>
      </c>
      <c r="C82" s="317"/>
      <c r="D82" s="127"/>
    </row>
    <row r="83" spans="1:4" ht="12.75" customHeight="1" thickBot="1">
      <c r="A83" s="126"/>
      <c r="B83" s="128"/>
      <c r="C83" s="129" t="s">
        <v>52</v>
      </c>
      <c r="D83" s="130" t="s">
        <v>53</v>
      </c>
    </row>
    <row r="84" spans="1:4" ht="12.75" customHeight="1">
      <c r="A84" s="126"/>
      <c r="B84" s="131" t="s">
        <v>54</v>
      </c>
      <c r="C84" s="132">
        <v>3703</v>
      </c>
      <c r="D84" s="133" t="s">
        <v>126</v>
      </c>
    </row>
    <row r="85" spans="1:4" ht="12.75" customHeight="1">
      <c r="A85" s="126"/>
      <c r="B85" s="134" t="s">
        <v>55</v>
      </c>
      <c r="C85" s="135">
        <v>3661</v>
      </c>
      <c r="D85" s="136" t="s">
        <v>127</v>
      </c>
    </row>
    <row r="86" spans="1:4" ht="12.75" customHeight="1">
      <c r="A86" s="126"/>
      <c r="B86" s="134" t="s">
        <v>56</v>
      </c>
      <c r="C86" s="135">
        <v>7784</v>
      </c>
      <c r="D86" s="136" t="s">
        <v>128</v>
      </c>
    </row>
    <row r="87" spans="1:4" ht="12.75" customHeight="1">
      <c r="A87" s="126"/>
      <c r="B87" s="134" t="s">
        <v>57</v>
      </c>
      <c r="C87" s="135"/>
      <c r="D87" s="136"/>
    </row>
    <row r="88" spans="1:4" ht="12.75" customHeight="1">
      <c r="A88" s="126"/>
      <c r="B88" s="134" t="s">
        <v>58</v>
      </c>
      <c r="C88" s="135"/>
      <c r="D88" s="136"/>
    </row>
    <row r="89" spans="1:4" ht="12.75" customHeight="1" thickBot="1">
      <c r="A89" s="126"/>
      <c r="B89" s="137" t="s">
        <v>59</v>
      </c>
      <c r="C89" s="135"/>
      <c r="D89" s="136"/>
    </row>
    <row r="90" spans="1:4" ht="12.75" customHeight="1">
      <c r="A90" s="126"/>
      <c r="B90" s="309" t="s">
        <v>60</v>
      </c>
      <c r="C90" s="310"/>
      <c r="D90" s="138" t="s">
        <v>126</v>
      </c>
    </row>
    <row r="91" spans="1:4" ht="12.75" customHeight="1">
      <c r="A91" s="126"/>
      <c r="B91" s="311" t="s">
        <v>61</v>
      </c>
      <c r="C91" s="312"/>
      <c r="D91" s="139" t="s">
        <v>129</v>
      </c>
    </row>
    <row r="92" spans="1:4" ht="12.75" customHeight="1" thickBot="1">
      <c r="A92" s="126"/>
      <c r="B92" s="313" t="s">
        <v>62</v>
      </c>
      <c r="C92" s="314"/>
      <c r="D92" s="140" t="s">
        <v>130</v>
      </c>
    </row>
    <row r="93" spans="1:4" ht="12.75" customHeight="1" thickBot="1" thickTop="1">
      <c r="A93" s="126"/>
      <c r="D93"/>
    </row>
    <row r="94" spans="1:4" ht="12.75" customHeight="1" thickBot="1">
      <c r="A94" s="124">
        <v>8</v>
      </c>
      <c r="B94" s="315" t="s">
        <v>51</v>
      </c>
      <c r="C94" s="315"/>
      <c r="D94" s="125" t="s">
        <v>131</v>
      </c>
    </row>
    <row r="95" spans="1:4" ht="12.75" customHeight="1" thickBot="1">
      <c r="A95" s="126"/>
      <c r="B95" s="316" t="s">
        <v>72</v>
      </c>
      <c r="C95" s="317"/>
      <c r="D95" s="127"/>
    </row>
    <row r="96" spans="1:4" ht="12.75" customHeight="1" thickBot="1">
      <c r="A96" s="126"/>
      <c r="B96" s="128"/>
      <c r="C96" s="129" t="s">
        <v>52</v>
      </c>
      <c r="D96" s="130" t="s">
        <v>53</v>
      </c>
    </row>
    <row r="97" spans="1:4" ht="12.75" customHeight="1">
      <c r="A97" s="126"/>
      <c r="B97" s="131" t="s">
        <v>54</v>
      </c>
      <c r="C97" s="132">
        <v>7503</v>
      </c>
      <c r="D97" s="133" t="s">
        <v>132</v>
      </c>
    </row>
    <row r="98" spans="1:4" ht="12.75" customHeight="1">
      <c r="A98" s="126"/>
      <c r="B98" s="134" t="s">
        <v>55</v>
      </c>
      <c r="C98" s="135">
        <v>7502</v>
      </c>
      <c r="D98" s="136" t="s">
        <v>133</v>
      </c>
    </row>
    <row r="99" spans="1:4" ht="12.75" customHeight="1">
      <c r="A99" s="126"/>
      <c r="B99" s="134" t="s">
        <v>56</v>
      </c>
      <c r="C99" s="135">
        <v>4626</v>
      </c>
      <c r="D99" s="136" t="s">
        <v>103</v>
      </c>
    </row>
    <row r="100" spans="1:4" ht="12.75" customHeight="1">
      <c r="A100" s="126"/>
      <c r="B100" s="134" t="s">
        <v>57</v>
      </c>
      <c r="C100" s="135">
        <v>1718</v>
      </c>
      <c r="D100" s="136" t="s">
        <v>83</v>
      </c>
    </row>
    <row r="101" spans="1:4" ht="12.75" customHeight="1">
      <c r="A101" s="126"/>
      <c r="B101" s="134" t="s">
        <v>58</v>
      </c>
      <c r="C101" s="135">
        <v>7501</v>
      </c>
      <c r="D101" s="136" t="s">
        <v>104</v>
      </c>
    </row>
    <row r="102" spans="1:4" ht="12.75" customHeight="1" thickBot="1">
      <c r="A102" s="126"/>
      <c r="B102" s="137" t="s">
        <v>59</v>
      </c>
      <c r="C102" s="135"/>
      <c r="D102" s="136"/>
    </row>
    <row r="103" spans="1:4" ht="12.75" customHeight="1">
      <c r="A103" s="126"/>
      <c r="B103" s="309" t="s">
        <v>60</v>
      </c>
      <c r="C103" s="310"/>
      <c r="D103" s="138" t="s">
        <v>103</v>
      </c>
    </row>
    <row r="104" spans="1:4" ht="12.75" customHeight="1">
      <c r="A104" s="126"/>
      <c r="B104" s="311" t="s">
        <v>61</v>
      </c>
      <c r="C104" s="312"/>
      <c r="D104" s="139" t="s">
        <v>105</v>
      </c>
    </row>
    <row r="105" spans="1:4" ht="12.75" customHeight="1" thickBot="1">
      <c r="A105" s="126"/>
      <c r="B105" s="313" t="s">
        <v>62</v>
      </c>
      <c r="C105" s="314"/>
      <c r="D105" s="140" t="s">
        <v>106</v>
      </c>
    </row>
    <row r="106" spans="1:4" ht="12.75" customHeight="1" thickBot="1" thickTop="1">
      <c r="A106" s="126"/>
      <c r="D106"/>
    </row>
    <row r="107" spans="1:4" ht="12.75" customHeight="1" thickBot="1">
      <c r="A107" s="124">
        <v>9</v>
      </c>
      <c r="B107" s="315" t="s">
        <v>51</v>
      </c>
      <c r="C107" s="315"/>
      <c r="D107" s="125" t="s">
        <v>134</v>
      </c>
    </row>
    <row r="108" spans="1:4" ht="12.75" customHeight="1" thickBot="1">
      <c r="A108" s="126"/>
      <c r="B108" s="316" t="s">
        <v>72</v>
      </c>
      <c r="C108" s="317"/>
      <c r="D108" s="127"/>
    </row>
    <row r="109" spans="1:4" ht="12.75" customHeight="1" thickBot="1">
      <c r="A109" s="126"/>
      <c r="B109" s="128"/>
      <c r="C109" s="129" t="s">
        <v>52</v>
      </c>
      <c r="D109" s="130" t="s">
        <v>53</v>
      </c>
    </row>
    <row r="110" spans="1:4" ht="12.75" customHeight="1">
      <c r="A110" s="126"/>
      <c r="B110" s="131" t="s">
        <v>54</v>
      </c>
      <c r="C110" s="132">
        <v>6137</v>
      </c>
      <c r="D110" s="133" t="s">
        <v>135</v>
      </c>
    </row>
    <row r="111" spans="1:4" ht="12.75" customHeight="1">
      <c r="A111" s="126"/>
      <c r="B111" s="134" t="s">
        <v>55</v>
      </c>
      <c r="C111" s="135">
        <v>2847</v>
      </c>
      <c r="D111" s="136" t="s">
        <v>136</v>
      </c>
    </row>
    <row r="112" spans="1:4" ht="12.75" customHeight="1">
      <c r="A112" s="126"/>
      <c r="B112" s="134" t="s">
        <v>56</v>
      </c>
      <c r="C112" s="135">
        <v>3962</v>
      </c>
      <c r="D112" s="136" t="s">
        <v>137</v>
      </c>
    </row>
    <row r="113" spans="1:4" ht="12.75" customHeight="1">
      <c r="A113" s="126"/>
      <c r="B113" s="134" t="s">
        <v>57</v>
      </c>
      <c r="C113" s="135"/>
      <c r="D113" s="141" t="s">
        <v>138</v>
      </c>
    </row>
    <row r="114" spans="1:4" ht="12.75" customHeight="1">
      <c r="A114" s="126"/>
      <c r="B114" s="134" t="s">
        <v>58</v>
      </c>
      <c r="C114" s="135"/>
      <c r="D114" s="136"/>
    </row>
    <row r="115" spans="1:4" ht="12.75" customHeight="1" thickBot="1">
      <c r="A115" s="126"/>
      <c r="B115" s="137" t="s">
        <v>59</v>
      </c>
      <c r="C115" s="135"/>
      <c r="D115" s="136"/>
    </row>
    <row r="116" spans="1:4" ht="12.75" customHeight="1">
      <c r="A116" s="126"/>
      <c r="B116" s="309" t="s">
        <v>60</v>
      </c>
      <c r="C116" s="310"/>
      <c r="D116" s="138" t="s">
        <v>137</v>
      </c>
    </row>
    <row r="117" spans="1:4" ht="12.75" customHeight="1">
      <c r="A117" s="126"/>
      <c r="B117" s="311" t="s">
        <v>61</v>
      </c>
      <c r="C117" s="312"/>
      <c r="D117" s="139" t="s">
        <v>139</v>
      </c>
    </row>
    <row r="118" spans="1:4" ht="12.75" customHeight="1" thickBot="1">
      <c r="A118" s="126"/>
      <c r="B118" s="313" t="s">
        <v>62</v>
      </c>
      <c r="C118" s="314"/>
      <c r="D118" s="140" t="s">
        <v>140</v>
      </c>
    </row>
    <row r="119" ht="12.75" customHeight="1" thickTop="1"/>
  </sheetData>
  <sheetProtection selectLockedCells="1" selectUnlockedCells="1"/>
  <mergeCells count="46">
    <mergeCell ref="B108:C108"/>
    <mergeCell ref="B116:C116"/>
    <mergeCell ref="B117:C117"/>
    <mergeCell ref="B118:C118"/>
    <mergeCell ref="B65:C65"/>
    <mergeCell ref="B66:C66"/>
    <mergeCell ref="B68:C68"/>
    <mergeCell ref="B104:C104"/>
    <mergeCell ref="B105:C105"/>
    <mergeCell ref="B107:C107"/>
    <mergeCell ref="B16:C16"/>
    <mergeCell ref="B38:C38"/>
    <mergeCell ref="B39:C39"/>
    <mergeCell ref="B40:C40"/>
    <mergeCell ref="B42:C42"/>
    <mergeCell ref="B64:C64"/>
    <mergeCell ref="B1:D1"/>
    <mergeCell ref="B3:C3"/>
    <mergeCell ref="B4:C4"/>
    <mergeCell ref="B12:C12"/>
    <mergeCell ref="B13:C13"/>
    <mergeCell ref="B14:C14"/>
    <mergeCell ref="B17:C17"/>
    <mergeCell ref="B25:C25"/>
    <mergeCell ref="B26:C26"/>
    <mergeCell ref="B27:C27"/>
    <mergeCell ref="B29:C29"/>
    <mergeCell ref="B30:C30"/>
    <mergeCell ref="B43:C43"/>
    <mergeCell ref="B51:C51"/>
    <mergeCell ref="B52:C52"/>
    <mergeCell ref="B53:C53"/>
    <mergeCell ref="B55:C55"/>
    <mergeCell ref="B56:C56"/>
    <mergeCell ref="B69:C69"/>
    <mergeCell ref="B77:C77"/>
    <mergeCell ref="B78:C78"/>
    <mergeCell ref="B79:C79"/>
    <mergeCell ref="B81:C81"/>
    <mergeCell ref="B82:C82"/>
    <mergeCell ref="B90:C90"/>
    <mergeCell ref="B91:C91"/>
    <mergeCell ref="B92:C92"/>
    <mergeCell ref="B94:C94"/>
    <mergeCell ref="B95:C95"/>
    <mergeCell ref="B103:C103"/>
  </mergeCells>
  <hyperlinks>
    <hyperlink ref="D14" r:id="rId1" display="michal.popelar@schaltbau.cz"/>
    <hyperlink ref="D27" r:id="rId2" display="alestruhlar@centrum.cz"/>
    <hyperlink ref="D40" r:id="rId3" display="fanda.lexa@seznam.cz"/>
    <hyperlink ref="D53" r:id="rId4" display="MMicanek@PRSO.me"/>
    <hyperlink ref="D66" r:id="rId5" display="j.vorel@seznam.cz"/>
    <hyperlink ref="D79" r:id="rId6" display="mrlamac@gmail.com"/>
    <hyperlink ref="D92" r:id="rId7" display="vestf-fishing@email.cz"/>
    <hyperlink ref="D105" r:id="rId8" display="fanda.lexa@seznam.cz"/>
    <hyperlink ref="D118" r:id="rId9" display="raza.filda@gmail.com"/>
  </hyperlinks>
  <printOptions/>
  <pageMargins left="0.7" right="0.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Forst Robert, ing.</dc:creator>
  <cp:keywords/>
  <dc:description/>
  <cp:lastModifiedBy>Forst, Robert</cp:lastModifiedBy>
  <cp:lastPrinted>2020-03-11T05:13:48Z</cp:lastPrinted>
  <dcterms:created xsi:type="dcterms:W3CDTF">2016-01-29T19:55:54Z</dcterms:created>
  <dcterms:modified xsi:type="dcterms:W3CDTF">2023-03-24T10:58:45Z</dcterms:modified>
  <cp:category/>
  <cp:version/>
  <cp:contentType/>
  <cp:contentStatus/>
  <cp:revision>37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CAutoClass">
    <vt:lpwstr>Public Without Content Marking</vt:lpwstr>
  </property>
  <property fmtid="{D5CDD505-2E9C-101B-9397-08002B2CF9AE}" pid="3" name="MSIP_Label_ec3caa80-b45a-41c4-be35-6a080a795a59_Enabled">
    <vt:lpwstr>true</vt:lpwstr>
  </property>
  <property fmtid="{D5CDD505-2E9C-101B-9397-08002B2CF9AE}" pid="4" name="MSIP_Label_ec3caa80-b45a-41c4-be35-6a080a795a59_SetDate">
    <vt:lpwstr>2023-03-24T09:53:33Z</vt:lpwstr>
  </property>
  <property fmtid="{D5CDD505-2E9C-101B-9397-08002B2CF9AE}" pid="5" name="MSIP_Label_ec3caa80-b45a-41c4-be35-6a080a795a59_Method">
    <vt:lpwstr>Privileged</vt:lpwstr>
  </property>
  <property fmtid="{D5CDD505-2E9C-101B-9397-08002B2CF9AE}" pid="6" name="MSIP_Label_ec3caa80-b45a-41c4-be35-6a080a795a59_Name">
    <vt:lpwstr>ec3caa80-b45a-41c4-be35-6a080a795a59</vt:lpwstr>
  </property>
  <property fmtid="{D5CDD505-2E9C-101B-9397-08002B2CF9AE}" pid="7" name="MSIP_Label_ec3caa80-b45a-41c4-be35-6a080a795a59_SiteId">
    <vt:lpwstr>fee2180b-69b6-4afe-9f14-ccd70bd4c737</vt:lpwstr>
  </property>
  <property fmtid="{D5CDD505-2E9C-101B-9397-08002B2CF9AE}" pid="8" name="MSIP_Label_ec3caa80-b45a-41c4-be35-6a080a795a59_ActionId">
    <vt:lpwstr>67264dea-77a6-4b75-8439-1869a976cee8</vt:lpwstr>
  </property>
  <property fmtid="{D5CDD505-2E9C-101B-9397-08002B2CF9AE}" pid="9" name="MSIP_Label_ec3caa80-b45a-41c4-be35-6a080a795a59_ContentBits">
    <vt:lpwstr>0</vt:lpwstr>
  </property>
</Properties>
</file>