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83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1. závod (divize)" sheetId="5" state="hidden" r:id="rId5"/>
    <sheet name="2. závod (divize)" sheetId="6" state="hidden" r:id="rId6"/>
    <sheet name="Graf " sheetId="7" r:id="rId7"/>
    <sheet name="Divize" sheetId="8" r:id="rId8"/>
  </sheets>
  <definedNames>
    <definedName name="_xlnm._FilterDatabase" localSheetId="7" hidden="1">'Divize'!$A$6:$V$51</definedName>
    <definedName name="_xlnm._FilterDatabase" localSheetId="6" hidden="1">'Graf '!$C$4:$N$49</definedName>
    <definedName name="_xlnm._FilterDatabase" localSheetId="1" hidden="1">'Výsledková listina'!$A$8:$T$60</definedName>
    <definedName name="Excel_BuiltIn__FilterDatabase3">'1. závod'!#REF!</definedName>
    <definedName name="Excel_BuiltIn__FilterDatabase_1">'1. závod (divize)'!#REF!</definedName>
    <definedName name="Excel_BuiltIn__FilterDatabase_2">'2. závod'!#REF!</definedName>
    <definedName name="Excel_BuiltIn__FilterDatabase_3">'2. závod (divize)'!#REF!</definedName>
    <definedName name="HTML_CodePage">1250</definedName>
    <definedName name="HTML_Control">{"'Jednotlivci'!$A$1:$I$110","'2. z?vod'!$A$1:$Q$30","'1. z?vod'!$A$1:$Q$30","'Družstva'!$A$1:$X$106"}</definedName>
    <definedName name="HTML_Control_1">{"'Jednotlivci'!$A$1:$I$110","'2. z?vod'!$A$1:$Q$30","'1. z?vod'!$A$1:$Q$30","'Družstva'!$A$1:$X$106"}</definedName>
    <definedName name="HTML_Control_2">{"'Jednotlivci'!$A$1:$I$110","'2. z?vod'!$A$1:$Q$30","'1. z?vod'!$A$1:$Q$30","'Družstva'!$A$1:$X$106"}</definedName>
    <definedName name="HTML_Control_3">{"'Jednotlivci'!$A$1:$I$110","'2. z?vod'!$A$1:$Q$30","'1. z?vod'!$A$1:$Q$30","'Družstva'!$A$1:$X$106"}</definedName>
    <definedName name="HTML_Control_4">{"'Jednotlivci'!$A$1:$I$110","'2. z?vod'!$A$1:$Q$30","'1. z?vod'!$A$1:$Q$30","'Družstva'!$A$1:$X$106"}</definedName>
    <definedName name="HTML_Description">""</definedName>
    <definedName name="HTML_Email">""</definedName>
    <definedName name="HTML_Header">""</definedName>
    <definedName name="HTML_LastUpdate">"20.10.1999"</definedName>
    <definedName name="HTML_LineAfter">FALSE</definedName>
    <definedName name="HTML_LineBefore">FALSE</definedName>
    <definedName name="HTML_Name">"Jiří Janků"</definedName>
    <definedName name="HTML_OBDlg2">TRUE</definedName>
    <definedName name="HTML_OBDlg4">TRUE</definedName>
    <definedName name="HTML_OS">0</definedName>
    <definedName name="HTML_PathFile">"C:\WINDOWS\Profiles\jankuj\Dokumenty\mmmělnik.htm"</definedName>
    <definedName name="HTML_Title">"Konečné výsledky mistrovství ČR99"</definedName>
    <definedName name="_xlnm.Print_Titles" localSheetId="2">'1. závod'!$A:$A</definedName>
    <definedName name="_xlnm.Print_Titles" localSheetId="4">'1. závod (divize)'!$A:$A</definedName>
    <definedName name="_xlnm.Print_Titles" localSheetId="3">'2. závod'!$A:$A</definedName>
    <definedName name="_xlnm.Print_Titles" localSheetId="5">'2. závod (divize)'!$A:$A</definedName>
    <definedName name="_xlnm.Print_Titles" localSheetId="7">'Divize'!$3:$6</definedName>
    <definedName name="_xlnm.Print_Titles" localSheetId="1">'Výsledková listina'!$6:$8</definedName>
    <definedName name="_xlnm.Print_Area" localSheetId="2">'1. závod'!$A$1:$P$20</definedName>
    <definedName name="_xlnm.Print_Area" localSheetId="4">'1. závod (divize)'!$A$1:$AE$21</definedName>
    <definedName name="_xlnm.Print_Area" localSheetId="3">'2. závod'!$A$1:$P$20</definedName>
    <definedName name="_xlnm.Print_Area" localSheetId="5">'2. závod (divize)'!$A$1:$AE$19</definedName>
    <definedName name="_xlnm.Print_Area" localSheetId="7">'Divize'!$A$1:$V$51</definedName>
    <definedName name="_xlnm.Print_Area" localSheetId="6">'Graf '!$B$1:$AI$49</definedName>
    <definedName name="_xlnm.Print_Area" localSheetId="1">'Výsledková listina'!$A$1:$Q$60</definedName>
    <definedName name="_xlnm.Print_Area" localSheetId="0">'Základní list'!$A$1:$N$43</definedName>
    <definedName name="Příjmení_jméno">'Výsledková listina'!$C$9:$C$58</definedName>
    <definedName name="wrn.sektor1.">{#N/A,#N/A,FALSE,"2. z?vod "}</definedName>
    <definedName name="wrn.sektor1._1">{#N/A,#N/A,FALSE,"2. z?vod "}</definedName>
    <definedName name="wrn.sektor1._2">{#N/A,#N/A,FALSE,"2. z?vod "}</definedName>
    <definedName name="wrn.sektor1._3">{#N/A,#N/A,FALSE,"2. z?vod "}</definedName>
    <definedName name="wrn.sektor1._4">{#N/A,#N/A,FALSE,"2. z?vod "}</definedName>
    <definedName name="wrn.sektor1_2">{#N/A,#N/A,FALSE,"2. z?vod "}</definedName>
    <definedName name="wrn.sektor1_2_1">{#N/A,#N/A,FALSE,"2. z?vod "}</definedName>
    <definedName name="wrn.sektor1_2_2">{#N/A,#N/A,FALSE,"2. z?vod "}</definedName>
    <definedName name="wrn.sektor1_2_3">{#N/A,#N/A,FALSE,"2. z?vod "}</definedName>
    <definedName name="wrn.sektor1_2_4">{#N/A,#N/A,FALSE,"2. z?vod "}</definedName>
    <definedName name="wrn.sektor2.">{#N/A,#N/A,FALSE,"2. z?vod "}</definedName>
    <definedName name="wrn.sektor2._1">{#N/A,#N/A,FALSE,"2. z?vod "}</definedName>
    <definedName name="wrn.sektor2._2">{#N/A,#N/A,FALSE,"2. z?vod "}</definedName>
    <definedName name="wrn.sektor2._3">{#N/A,#N/A,FALSE,"2. z?vod "}</definedName>
    <definedName name="wrn.sektor2._4">{#N/A,#N/A,FALSE,"2. z?vod "}</definedName>
    <definedName name="Z_5AB3ED42_6F34_11D3_9C22_00A0243EF9BD_.wvu.Cols">('1. závod'!#REF!,'1. závod'!#REF!,'1. závod'!#REF!,'1. závod'!#REF!)</definedName>
    <definedName name="Z_5AB3ED42_6F34_11D3_9C22_00A0243EF9BD_.wvu.Cols_1">('1. závod (divize)'!#REF!,'1. závod (divize)'!#REF!,'1. závod (divize)'!#REF!,'1. závod (divize)'!#REF!)</definedName>
    <definedName name="Z_5AB3ED42_6F34_11D3_9C22_00A0243EF9BD_.wvu.Cols_2">('2. závod'!#REF!,'2. závod'!#REF!,'2. závod'!#REF!,'2. závod'!#REF!)</definedName>
    <definedName name="Z_5AB3ED42_6F34_11D3_9C22_00A0243EF9BD_.wvu.Cols_3">('2. závod (divize)'!#REF!,'2. závod (divize)'!#REF!,'2. závod (divize)'!#REF!,'2. závod (divize)'!#REF!)</definedName>
  </definedNames>
  <calcPr fullCalcOnLoad="1"/>
</workbook>
</file>

<file path=xl/sharedStrings.xml><?xml version="1.0" encoding="utf-8"?>
<sst xmlns="http://schemas.openxmlformats.org/spreadsheetml/2006/main" count="715" uniqueCount="129">
  <si>
    <t>Základní popis závodů</t>
  </si>
  <si>
    <t>Místo konání:</t>
  </si>
  <si>
    <t>Druh závodu:</t>
  </si>
  <si>
    <t>KP a D 1. kolo</t>
  </si>
  <si>
    <t>Od:</t>
  </si>
  <si>
    <t>do:</t>
  </si>
  <si>
    <t>Pořadatel:</t>
  </si>
  <si>
    <t>Hl. rozhodčí:</t>
  </si>
  <si>
    <t>Sektory</t>
  </si>
  <si>
    <t>Index</t>
  </si>
  <si>
    <t>Počet míst</t>
  </si>
  <si>
    <t>Popis úseků</t>
  </si>
  <si>
    <t>1 závod</t>
  </si>
  <si>
    <t>2 závod</t>
  </si>
  <si>
    <t>CELKEM</t>
  </si>
  <si>
    <t>1.záv.</t>
  </si>
  <si>
    <t>2.záv.</t>
  </si>
  <si>
    <t>naloveno</t>
  </si>
  <si>
    <t>prům. na závodníka</t>
  </si>
  <si>
    <t>Naloveno</t>
  </si>
  <si>
    <t>prům na závodníka</t>
  </si>
  <si>
    <t>Suma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</si>
  <si>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</si>
  <si>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</si>
  <si>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</si>
  <si>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</si>
  <si>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</si>
  <si>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</si>
  <si>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</si>
  <si>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</si>
  <si>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</si>
  <si>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</si>
  <si>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</si>
  <si>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</si>
  <si>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</si>
  <si>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</si>
  <si>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</si>
  <si>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Maximální  výsledek</t>
  </si>
  <si>
    <t>Počet mužů (M)</t>
  </si>
  <si>
    <t>Počet juniorů do 23 let (U23,U23Ž)</t>
  </si>
  <si>
    <t>Počet juniorů do 18let (U18,U18Ž)</t>
  </si>
  <si>
    <t>Počet kadetů do 14 let (U14,U14Ž)</t>
  </si>
  <si>
    <t>Počet žen (Ž,U14Ž,U18Ž,U22Ž)</t>
  </si>
  <si>
    <t>Počet hendikepovaných (H)</t>
  </si>
  <si>
    <t>Zelené označení pro družstva s forhontem.</t>
  </si>
  <si>
    <t>HLAVNÍ PARTNEŘI RYBÁŘSKÉHO SPORTU:</t>
  </si>
  <si>
    <t>1) Na základním listě</t>
  </si>
  <si>
    <t>se vyplňují jen hlavička (místo(E2), druh(E3), Od….) popřípadě, když máte speciální označení sektorů (A,B,C,..).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</si>
  <si>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</si>
  <si>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</si>
  <si>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</si>
  <si>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</si>
  <si>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</si>
  <si>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</si>
  <si>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</si>
  <si>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</si>
  <si>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</si>
  <si>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2"/>
      </rPr>
      <t>, případně do kolonky podpis můžeme napsat poznámku o napomenutí či co.</t>
    </r>
  </si>
  <si>
    <t>Pořadí se vypočítává</t>
  </si>
  <si>
    <t>Takto zadané a vypočítané údaje se přenáší samy na list Výsledková listina a do grafu ( i do statistiky na základním listě)</t>
  </si>
  <si>
    <t>Rozsah tisku je možno měnit buď definováním oblasti tisku nebo vymazáním nepotřebných sektorů a řádků</t>
  </si>
  <si>
    <t>4) Výsledková listina celkem</t>
  </si>
  <si>
    <t>Po 2 závodě je třeba vložit troch intelektu: tak jak je to vypočítané tak umisťuje závodníky se stejnými body na stejné místo:</t>
  </si>
  <si>
    <t>Toto odstraním  2 způsoby:</t>
  </si>
  <si>
    <t>1) v automatickém filtru ( to je ta černá malá šipečka u nadpisů sloupců) u Pořadí celkem si zkontroluji číselnou řadu,</t>
  </si>
  <si>
    <t>a když nějaké číslo chybí tak si vyfiltruji předchozí hodnotu ( 2,3,5 vyfiltruji 2) a objeví se mi více závodníků ze stejným pořadí,</t>
  </si>
  <si>
    <t xml:space="preserve">tady rozhodnu na základě CIPS o jejich pořadí. A takto pokračuji do konce. </t>
  </si>
  <si>
    <t>Problém nastane, když někdo chytá jen jeden závod, potom musím postupovat druhým způsobem vždy (jinak mohu)</t>
  </si>
  <si>
    <t>2)</t>
  </si>
  <si>
    <t>V sloupci Q nahradím vzorec: "=KDYŽ(JE.PRÁZDNÉ($K9);"";RANK(P9;P:P;1))" vzorcem"=KDYŽ(JE.TEXT(Q8);1;Q8+1)"</t>
  </si>
  <si>
    <t>Toto rozkopíruji do všech buněk s sloupci se závodníky</t>
  </si>
  <si>
    <t>Potom střídím tabulku podle sloupců (se záhlavím) (Data seřadit)</t>
  </si>
  <si>
    <t>N (poč) sestupně</t>
  </si>
  <si>
    <t>P (BODY) vzestupně</t>
  </si>
  <si>
    <t>O (CIPS) sestupně</t>
  </si>
  <si>
    <t>A je to</t>
  </si>
  <si>
    <t>Výsledková listina</t>
  </si>
  <si>
    <t>Los</t>
  </si>
  <si>
    <t>Závodník</t>
  </si>
  <si>
    <t>1. závod</t>
  </si>
  <si>
    <t>2. závod</t>
  </si>
  <si>
    <t>1 k</t>
  </si>
  <si>
    <t>2 k</t>
  </si>
  <si>
    <t>dr</t>
  </si>
  <si>
    <t>Sektor</t>
  </si>
  <si>
    <t>poč.</t>
  </si>
  <si>
    <t>CIPS</t>
  </si>
  <si>
    <t>Body</t>
  </si>
  <si>
    <t>Poř</t>
  </si>
  <si>
    <t>REG</t>
  </si>
  <si>
    <t>Příjmení jméno</t>
  </si>
  <si>
    <t>kat</t>
  </si>
  <si>
    <t>Organizace</t>
  </si>
  <si>
    <t>sk</t>
  </si>
  <si>
    <t>čís</t>
  </si>
  <si>
    <t>Poř.</t>
  </si>
  <si>
    <t>Vyslyšel vladimír ml.</t>
  </si>
  <si>
    <t>MO Plzeň 1</t>
  </si>
  <si>
    <t>Vyslyšel vladimír st.</t>
  </si>
  <si>
    <t>Martínek Ondřej</t>
  </si>
  <si>
    <t>U20</t>
  </si>
  <si>
    <t>MO Karlovy Vary</t>
  </si>
  <si>
    <t>Polívka Miroslav</t>
  </si>
  <si>
    <t>U15</t>
  </si>
  <si>
    <t>MO Stod</t>
  </si>
  <si>
    <t>Louda Václav</t>
  </si>
  <si>
    <t>Molek Petr</t>
  </si>
  <si>
    <t>Hozman Jan</t>
  </si>
  <si>
    <t>MO Nepomuk</t>
  </si>
  <si>
    <t>Holub David</t>
  </si>
  <si>
    <t>Duraj Filip</t>
  </si>
  <si>
    <t xml:space="preserve">Podpis pořadatele </t>
  </si>
  <si>
    <t>Podpis garanta</t>
  </si>
  <si>
    <t>Podpis hlavního rozhodčího</t>
  </si>
  <si>
    <t>čís. sek</t>
  </si>
  <si>
    <t>SEKTOR</t>
  </si>
  <si>
    <t>Podpis</t>
  </si>
  <si>
    <t>Družstvo</t>
  </si>
  <si>
    <t>hmotn.</t>
  </si>
  <si>
    <t>um.</t>
  </si>
  <si>
    <t>p.č.</t>
  </si>
  <si>
    <t>sektor</t>
  </si>
  <si>
    <t>místo</t>
  </si>
  <si>
    <t>Soutěž divize</t>
  </si>
  <si>
    <t>ID</t>
  </si>
  <si>
    <t>Celkem</t>
  </si>
  <si>
    <t>Jednotivci</t>
  </si>
  <si>
    <t>Družstva</t>
  </si>
  <si>
    <t>mo nEPOMUK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</si>
</sst>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</numFmts>
  <fonts count="5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sz val="11.75"/>
      <color indexed="8"/>
      <name val="Arial"/>
      <family val="0"/>
    </font>
    <font>
      <sz val="9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2" fillId="26" borderId="0" applyBorder="0">
      <alignment horizontal="center"/>
      <protection hidden="1" locked="0"/>
    </xf>
    <xf numFmtId="0" fontId="50" fillId="27" borderId="8" applyNumberFormat="0" applyAlignment="0" applyProtection="0"/>
    <xf numFmtId="0" fontId="51" fillId="27" borderId="9" applyNumberFormat="0" applyAlignment="0" applyProtection="0"/>
    <xf numFmtId="0" fontId="5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26" borderId="0" xfId="52" applyBorder="1" applyAlignment="1">
      <alignment horizontal="left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horizontal="right"/>
      <protection hidden="1"/>
    </xf>
    <xf numFmtId="49" fontId="0" fillId="0" borderId="0" xfId="0" applyNumberFormat="1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hidden="1"/>
    </xf>
    <xf numFmtId="3" fontId="3" fillId="0" borderId="12" xfId="0" applyNumberFormat="1" applyFont="1" applyBorder="1" applyAlignment="1" applyProtection="1">
      <alignment horizontal="right" vertical="center" wrapText="1"/>
      <protection hidden="1"/>
    </xf>
    <xf numFmtId="3" fontId="3" fillId="0" borderId="10" xfId="0" applyNumberFormat="1" applyFont="1" applyBorder="1" applyAlignment="1" applyProtection="1">
      <alignment horizontal="right" vertical="center" wrapText="1"/>
      <protection hidden="1"/>
    </xf>
    <xf numFmtId="0" fontId="0" fillId="0" borderId="10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3" fontId="4" fillId="0" borderId="1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4" fillId="0" borderId="0" xfId="0" applyNumberFormat="1" applyFont="1" applyBorder="1" applyAlignment="1" applyProtection="1">
      <alignment vertical="center"/>
      <protection hidden="1"/>
    </xf>
    <xf numFmtId="3" fontId="3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top" wrapText="1" indent="5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2" fillId="0" borderId="14" xfId="0" applyFont="1" applyFill="1" applyBorder="1" applyAlignment="1" applyProtection="1">
      <alignment horizontal="left" vertical="center"/>
      <protection hidden="1"/>
    </xf>
    <xf numFmtId="0" fontId="2" fillId="0" borderId="15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2" fillId="0" borderId="18" xfId="0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 applyProtection="1">
      <alignment horizontal="left" vertical="center"/>
      <protection hidden="1"/>
    </xf>
    <xf numFmtId="0" fontId="2" fillId="26" borderId="10" xfId="52" applyBorder="1">
      <alignment horizontal="center"/>
      <protection hidden="1" locked="0"/>
    </xf>
    <xf numFmtId="0" fontId="2" fillId="0" borderId="10" xfId="0" applyFont="1" applyFill="1" applyBorder="1" applyAlignment="1" applyProtection="1">
      <alignment horizontal="right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10" fillId="0" borderId="22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right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24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left" vertical="center" wrapText="1"/>
      <protection hidden="1"/>
    </xf>
    <xf numFmtId="0" fontId="11" fillId="0" borderId="29" xfId="0" applyFont="1" applyBorder="1" applyAlignment="1" applyProtection="1">
      <alignment horizontal="left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vertical="center" wrapText="1"/>
      <protection hidden="1" locked="0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0" xfId="0" applyAlignment="1" applyProtection="1">
      <alignment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vertical="center" wrapText="1"/>
      <protection hidden="1" locked="0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left" vertical="center" wrapText="1"/>
      <protection hidden="1"/>
    </xf>
    <xf numFmtId="0" fontId="11" fillId="0" borderId="33" xfId="0" applyFont="1" applyBorder="1" applyAlignment="1" applyProtection="1">
      <alignment horizontal="left" vertical="center" wrapText="1"/>
      <protection hidden="1"/>
    </xf>
    <xf numFmtId="0" fontId="0" fillId="0" borderId="33" xfId="0" applyBorder="1" applyAlignment="1" applyProtection="1">
      <alignment vertical="center" wrapText="1"/>
      <protection hidden="1" locked="0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vertical="center" wrapText="1"/>
      <protection hidden="1"/>
    </xf>
    <xf numFmtId="0" fontId="12" fillId="0" borderId="10" xfId="0" applyFont="1" applyBorder="1" applyAlignment="1" applyProtection="1">
      <alignment vertical="center"/>
      <protection hidden="1"/>
    </xf>
    <xf numFmtId="0" fontId="0" fillId="0" borderId="0" xfId="0" applyAlignment="1">
      <alignment vertical="top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right" vertical="center"/>
      <protection hidden="1" locked="0"/>
    </xf>
    <xf numFmtId="0" fontId="2" fillId="26" borderId="39" xfId="52" applyFont="1" applyBorder="1">
      <alignment horizontal="center"/>
      <protection hidden="1" locked="0"/>
    </xf>
    <xf numFmtId="0" fontId="2" fillId="0" borderId="40" xfId="0" applyFont="1" applyBorder="1" applyAlignment="1" applyProtection="1">
      <alignment horizontal="left" vertical="center" wrapText="1"/>
      <protection hidden="1"/>
    </xf>
    <xf numFmtId="0" fontId="2" fillId="0" borderId="38" xfId="0" applyFont="1" applyBorder="1" applyAlignment="1" applyProtection="1">
      <alignment horizontal="left" vertical="center" wrapText="1"/>
      <protection hidden="1"/>
    </xf>
    <xf numFmtId="0" fontId="0" fillId="0" borderId="41" xfId="0" applyFont="1" applyBorder="1" applyAlignment="1" applyProtection="1">
      <alignment horizontal="right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right" vertical="center"/>
      <protection hidden="1" locked="0"/>
    </xf>
    <xf numFmtId="0" fontId="2" fillId="26" borderId="11" xfId="52" applyFont="1" applyBorder="1">
      <alignment horizontal="center"/>
      <protection hidden="1" locked="0"/>
    </xf>
    <xf numFmtId="0" fontId="2" fillId="0" borderId="16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0" fillId="0" borderId="12" xfId="0" applyFont="1" applyBorder="1" applyAlignment="1" applyProtection="1">
      <alignment horizontal="right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2" fillId="0" borderId="42" xfId="0" applyFont="1" applyBorder="1" applyAlignment="1" applyProtection="1">
      <alignment horizontal="right" vertical="center"/>
      <protection hidden="1" locked="0"/>
    </xf>
    <xf numFmtId="0" fontId="2" fillId="26" borderId="43" xfId="52" applyFont="1" applyBorder="1">
      <alignment horizontal="center"/>
      <protection hidden="1" locked="0"/>
    </xf>
    <xf numFmtId="0" fontId="2" fillId="0" borderId="44" xfId="0" applyFont="1" applyBorder="1" applyAlignment="1" applyProtection="1">
      <alignment horizontal="left" vertical="center" wrapText="1"/>
      <protection hidden="1"/>
    </xf>
    <xf numFmtId="0" fontId="2" fillId="0" borderId="42" xfId="0" applyFont="1" applyBorder="1" applyAlignment="1" applyProtection="1">
      <alignment horizontal="left" vertical="center" wrapText="1"/>
      <protection hidden="1"/>
    </xf>
    <xf numFmtId="0" fontId="0" fillId="0" borderId="37" xfId="0" applyFont="1" applyBorder="1" applyAlignment="1" applyProtection="1">
      <alignment horizontal="right" vertical="center"/>
      <protection hidden="1"/>
    </xf>
    <xf numFmtId="0" fontId="0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2" fillId="26" borderId="0" xfId="52" applyBorder="1" applyAlignment="1">
      <alignment horizontal="left"/>
      <protection hidden="1" locked="0"/>
    </xf>
    <xf numFmtId="0" fontId="0" fillId="0" borderId="0" xfId="0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0" fillId="0" borderId="45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vertical="top" wrapText="1"/>
      <protection hidden="1" locked="0"/>
    </xf>
    <xf numFmtId="0" fontId="0" fillId="0" borderId="0" xfId="0" applyFont="1" applyBorder="1" applyAlignment="1" applyProtection="1">
      <alignment horizontal="center" vertical="top" wrapText="1"/>
      <protection hidden="1" locked="0"/>
    </xf>
    <xf numFmtId="0" fontId="0" fillId="0" borderId="0" xfId="0" applyBorder="1" applyAlignment="1" applyProtection="1">
      <alignment horizontal="left" vertical="top" wrapText="1" indent="5"/>
      <protection hidden="1" locked="0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164" fontId="2" fillId="0" borderId="47" xfId="34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24" xfId="0" applyFont="1" applyBorder="1" applyAlignment="1" applyProtection="1">
      <alignment horizontal="center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26" borderId="52" xfId="52" applyFont="1" applyBorder="1">
      <alignment horizontal="center"/>
      <protection hidden="1" locked="0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  <xf numFmtId="0" fontId="2" fillId="26" borderId="55" xfId="52" applyBorder="1">
      <alignment horizontal="center"/>
      <protection hidden="1" locked="0"/>
    </xf>
    <xf numFmtId="0" fontId="2" fillId="26" borderId="53" xfId="52" applyBorder="1">
      <alignment horizontal="center"/>
      <protection hidden="1" locked="0"/>
    </xf>
    <xf numFmtId="0" fontId="2" fillId="26" borderId="25" xfId="52" applyBorder="1">
      <alignment horizontal="center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yplnit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5"/>
          <c:w val="0.841"/>
          <c:h val="0.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'!$E$5:$E$49</c:f>
              <c:numCache/>
            </c:numRef>
          </c:val>
        </c:ser>
        <c:ser>
          <c:idx val="1"/>
          <c:order val="1"/>
          <c:tx>
            <c:strRef>
              <c:f>'Graf 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'!$K$5:$K$49</c:f>
              <c:numCache/>
            </c:numRef>
          </c:val>
        </c:ser>
        <c:gapWidth val="10"/>
        <c:axId val="50301961"/>
        <c:axId val="50064466"/>
      </c:barChart>
      <c:catAx>
        <c:axId val="5030196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0064466"/>
        <c:crossesAt val="0"/>
        <c:auto val="1"/>
        <c:lblOffset val="100"/>
        <c:tickLblSkip val="1"/>
        <c:noMultiLvlLbl val="0"/>
      </c:catAx>
      <c:valAx>
        <c:axId val="5006446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0301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"/>
          <c:y val="0.06025"/>
          <c:w val="0.118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37</xdr:row>
      <xdr:rowOff>19050</xdr:rowOff>
    </xdr:from>
    <xdr:to>
      <xdr:col>11</xdr:col>
      <xdr:colOff>104775</xdr:colOff>
      <xdr:row>40</xdr:row>
      <xdr:rowOff>95250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4705350"/>
          <a:ext cx="25622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1905000</xdr:colOff>
      <xdr:row>2</xdr:row>
      <xdr:rowOff>57150</xdr:rowOff>
    </xdr:from>
    <xdr:to>
      <xdr:col>40</xdr:col>
      <xdr:colOff>47625</xdr:colOff>
      <xdr:row>49</xdr:row>
      <xdr:rowOff>0</xdr:rowOff>
    </xdr:to>
    <xdr:graphicFrame>
      <xdr:nvGraphicFramePr>
        <xdr:cNvPr id="1" name="graf 13"/>
        <xdr:cNvGraphicFramePr/>
      </xdr:nvGraphicFramePr>
      <xdr:xfrm>
        <a:off x="10668000" y="419100"/>
        <a:ext cx="7848600" cy="1840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view="pageBreakPreview" zoomScale="80" zoomScaleSheetLayoutView="80" zoomScalePageLayoutView="0" workbookViewId="0" topLeftCell="A1">
      <selection activeCell="E2" sqref="E2"/>
    </sheetView>
  </sheetViews>
  <sheetFormatPr defaultColWidth="9.00390625" defaultRowHeight="12.75" outlineLevelRow="1"/>
  <cols>
    <col min="1" max="1" width="7.875" style="1" customWidth="1"/>
    <col min="2" max="2" width="0" style="1" hidden="1" customWidth="1"/>
    <col min="3" max="3" width="7.625" style="1" customWidth="1"/>
    <col min="4" max="4" width="8.875" style="1" customWidth="1"/>
    <col min="5" max="5" width="4.25390625" style="1" customWidth="1"/>
    <col min="6" max="6" width="13.75390625" style="1" customWidth="1"/>
    <col min="7" max="7" width="6.00390625" style="1" customWidth="1"/>
    <col min="8" max="8" width="0.12890625" style="1" customWidth="1"/>
    <col min="9" max="9" width="9.625" style="0" customWidth="1"/>
    <col min="10" max="10" width="10.25390625" style="0" customWidth="1"/>
    <col min="11" max="11" width="12.375" style="0" customWidth="1"/>
    <col min="12" max="12" width="10.25390625" style="0" customWidth="1"/>
    <col min="13" max="13" width="9.625" style="0" customWidth="1"/>
    <col min="14" max="14" width="11.375" style="0" customWidth="1"/>
  </cols>
  <sheetData>
    <row r="1" spans="1:14" ht="12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3:14" ht="12.75">
      <c r="C2" s="130" t="s">
        <v>1</v>
      </c>
      <c r="D2" s="130"/>
      <c r="E2" s="131"/>
      <c r="F2" s="131"/>
      <c r="G2" s="131"/>
      <c r="H2" s="131"/>
      <c r="I2" s="131"/>
      <c r="J2" s="3"/>
      <c r="K2" s="3"/>
      <c r="L2" s="3"/>
      <c r="M2" s="3"/>
      <c r="N2" s="4"/>
    </row>
    <row r="3" spans="3:14" ht="15.75">
      <c r="C3" s="130" t="s">
        <v>2</v>
      </c>
      <c r="D3" s="130"/>
      <c r="E3" s="5" t="s">
        <v>3</v>
      </c>
      <c r="J3" s="3"/>
      <c r="K3" s="3"/>
      <c r="L3" s="3"/>
      <c r="M3" s="3"/>
      <c r="N3" s="4"/>
    </row>
    <row r="4" spans="3:14" ht="12.75">
      <c r="C4" s="6" t="s">
        <v>4</v>
      </c>
      <c r="D4" s="2"/>
      <c r="E4" s="7" t="s">
        <v>5</v>
      </c>
      <c r="F4" s="2"/>
      <c r="J4" s="3"/>
      <c r="K4" s="3"/>
      <c r="L4" s="3"/>
      <c r="M4" s="3"/>
      <c r="N4" s="4"/>
    </row>
    <row r="5" spans="3:14" ht="12.75">
      <c r="C5" s="130" t="s">
        <v>6</v>
      </c>
      <c r="D5" s="130"/>
      <c r="E5" s="131"/>
      <c r="F5" s="131"/>
      <c r="G5" s="131"/>
      <c r="H5" s="131"/>
      <c r="I5" s="131"/>
      <c r="J5" s="3"/>
      <c r="K5" s="3"/>
      <c r="L5" s="3"/>
      <c r="M5" s="3"/>
      <c r="N5" s="4"/>
    </row>
    <row r="6" spans="3:14" ht="12.75">
      <c r="C6" s="130" t="s">
        <v>7</v>
      </c>
      <c r="D6" s="130"/>
      <c r="E6" s="131"/>
      <c r="F6" s="131"/>
      <c r="G6" s="131"/>
      <c r="H6" s="131"/>
      <c r="I6" s="131"/>
      <c r="J6" s="3"/>
      <c r="K6" s="3"/>
      <c r="L6" s="3"/>
      <c r="M6" s="3"/>
      <c r="N6" s="4"/>
    </row>
    <row r="7" spans="2:14" ht="12.75">
      <c r="B7" s="8"/>
      <c r="C7" s="132"/>
      <c r="D7" s="132"/>
      <c r="E7" s="132"/>
      <c r="J7" s="3"/>
      <c r="K7" s="3"/>
      <c r="L7" s="3"/>
      <c r="M7" s="3"/>
      <c r="N7" s="4"/>
    </row>
    <row r="8" spans="1:14" ht="12.75" customHeight="1">
      <c r="A8" s="133" t="s">
        <v>8</v>
      </c>
      <c r="B8" s="133" t="s">
        <v>9</v>
      </c>
      <c r="C8" s="134" t="s">
        <v>10</v>
      </c>
      <c r="D8" s="134"/>
      <c r="E8" s="133" t="s">
        <v>11</v>
      </c>
      <c r="F8" s="133"/>
      <c r="G8" s="133"/>
      <c r="H8" s="133"/>
      <c r="I8" s="135" t="s">
        <v>12</v>
      </c>
      <c r="J8" s="135"/>
      <c r="K8" s="135" t="s">
        <v>13</v>
      </c>
      <c r="L8" s="135"/>
      <c r="M8" s="135" t="s">
        <v>14</v>
      </c>
      <c r="N8" s="135"/>
    </row>
    <row r="9" spans="1:14" s="11" customFormat="1" ht="25.5">
      <c r="A9" s="133"/>
      <c r="B9" s="133"/>
      <c r="C9" s="10" t="s">
        <v>15</v>
      </c>
      <c r="D9" s="10" t="s">
        <v>16</v>
      </c>
      <c r="E9" s="133"/>
      <c r="F9" s="133"/>
      <c r="G9" s="133"/>
      <c r="H9" s="133"/>
      <c r="I9" s="10" t="s">
        <v>17</v>
      </c>
      <c r="J9" s="10" t="s">
        <v>18</v>
      </c>
      <c r="K9" s="10" t="s">
        <v>19</v>
      </c>
      <c r="L9" s="10" t="s">
        <v>20</v>
      </c>
      <c r="M9" s="10" t="s">
        <v>19</v>
      </c>
      <c r="N9" s="10" t="s">
        <v>20</v>
      </c>
    </row>
    <row r="10" spans="1:14" s="11" customFormat="1" ht="15.75">
      <c r="A10" s="136" t="s">
        <v>21</v>
      </c>
      <c r="B10" s="136"/>
      <c r="C10" s="12">
        <f>SUM(C11:C25)</f>
        <v>9</v>
      </c>
      <c r="D10" s="12">
        <f>SUM(D11:D25)</f>
        <v>9</v>
      </c>
      <c r="E10" s="137" t="s">
        <v>21</v>
      </c>
      <c r="F10" s="137"/>
      <c r="G10" s="137"/>
      <c r="H10" s="137"/>
      <c r="I10" s="13">
        <f>SUM(I11:I25)</f>
        <v>12930</v>
      </c>
      <c r="J10" s="14">
        <f aca="true" t="shared" si="0" ref="J10:J25">IF(I10&gt;0,I10/$C10,"")</f>
        <v>1436.6666666666667</v>
      </c>
      <c r="K10" s="14">
        <f>SUM(K11:K25)</f>
        <v>24180</v>
      </c>
      <c r="L10" s="14">
        <f aca="true" t="shared" si="1" ref="L10:L25">IF(K10&gt;0,K10/$D10,"")</f>
        <v>2686.6666666666665</v>
      </c>
      <c r="M10" s="14">
        <f>SUM(M11:M25)</f>
        <v>37110</v>
      </c>
      <c r="N10" s="14">
        <f>IF(M10&gt;0,M10/($C10+$D10),"")</f>
        <v>2061.6666666666665</v>
      </c>
    </row>
    <row r="11" spans="1:14" ht="15.75">
      <c r="A11" s="15" t="s">
        <v>22</v>
      </c>
      <c r="B11" s="16">
        <v>4</v>
      </c>
      <c r="C11" s="17">
        <f>IF(ISBLANK($A11),"",COUNTA('1. závod'!D$6:D$35))</f>
        <v>9</v>
      </c>
      <c r="D11" s="18">
        <f>IF(ISBLANK($A11),"",COUNTA('2. závod'!D$6:D$35))</f>
        <v>9</v>
      </c>
      <c r="E11" s="138"/>
      <c r="F11" s="138"/>
      <c r="G11" s="138"/>
      <c r="H11" s="138"/>
      <c r="I11" s="19">
        <f>SUM('1. závod'!D$6:D$35)</f>
        <v>12930</v>
      </c>
      <c r="J11" s="14">
        <f t="shared" si="0"/>
        <v>1436.6666666666667</v>
      </c>
      <c r="K11" s="19">
        <f>SUM('2. závod'!D$6:D$35)</f>
        <v>24180</v>
      </c>
      <c r="L11" s="14">
        <f t="shared" si="1"/>
        <v>2686.6666666666665</v>
      </c>
      <c r="M11" s="19">
        <f aca="true" t="shared" si="2" ref="M11:M18">SUM(I11,K11)</f>
        <v>37110</v>
      </c>
      <c r="N11" s="14">
        <f>IF(M11&gt;0,M11/($C11+$D11),"")</f>
        <v>2061.6666666666665</v>
      </c>
    </row>
    <row r="12" spans="1:14" ht="15.75">
      <c r="A12" s="15" t="s">
        <v>23</v>
      </c>
      <c r="B12" s="16">
        <f>IF(ISBLANK(A12),"",B11+5)</f>
        <v>9</v>
      </c>
      <c r="C12" s="17">
        <f>IF(ISBLANK($A12),"",COUNTA('1. závod'!I$6:I$35))</f>
        <v>0</v>
      </c>
      <c r="D12" s="18">
        <f>IF(ISBLANK($A12),"",COUNTA('2. závod'!I$6:I$35))</f>
        <v>0</v>
      </c>
      <c r="E12" s="138"/>
      <c r="F12" s="138"/>
      <c r="G12" s="138"/>
      <c r="H12" s="138"/>
      <c r="I12" s="19">
        <f>SUM('1. závod'!I$6:I$35)</f>
        <v>0</v>
      </c>
      <c r="J12" s="14">
        <f t="shared" si="0"/>
      </c>
      <c r="K12" s="19">
        <f>SUM('2. závod'!I$6:I$35)</f>
        <v>0</v>
      </c>
      <c r="L12" s="14">
        <f t="shared" si="1"/>
      </c>
      <c r="M12" s="19">
        <f t="shared" si="2"/>
        <v>0</v>
      </c>
      <c r="N12" s="14">
        <f aca="true" t="shared" si="3" ref="N12:N25">IF(M12&gt;0,M12/($C12+$D12),"")</f>
      </c>
    </row>
    <row r="13" spans="1:14" ht="15.75">
      <c r="A13" s="15" t="s">
        <v>24</v>
      </c>
      <c r="B13" s="16">
        <f aca="true" t="shared" si="4" ref="B13:B25">IF(ISBLANK(A13),"",B12+5)</f>
        <v>14</v>
      </c>
      <c r="C13" s="17">
        <f>IF(ISBLANK($A13),"",COUNTA('1. závod'!N$6:N$35))</f>
        <v>0</v>
      </c>
      <c r="D13" s="18">
        <f>IF(ISBLANK($A13),"",COUNTA('2. závod'!N$6:N$35))</f>
        <v>0</v>
      </c>
      <c r="E13" s="138"/>
      <c r="F13" s="138"/>
      <c r="G13" s="138"/>
      <c r="H13" s="138"/>
      <c r="I13" s="19">
        <f>SUM('1. závod'!N$6:N$35)</f>
        <v>0</v>
      </c>
      <c r="J13" s="14">
        <f t="shared" si="0"/>
      </c>
      <c r="K13" s="19">
        <f>SUM('2. závod'!N$6:N$35)</f>
        <v>0</v>
      </c>
      <c r="L13" s="14">
        <f t="shared" si="1"/>
      </c>
      <c r="M13" s="19">
        <f t="shared" si="2"/>
        <v>0</v>
      </c>
      <c r="N13" s="14">
        <f t="shared" si="3"/>
      </c>
    </row>
    <row r="14" spans="1:14" ht="15.75" hidden="1">
      <c r="A14" s="15" t="s">
        <v>25</v>
      </c>
      <c r="B14" s="16">
        <f t="shared" si="4"/>
        <v>19</v>
      </c>
      <c r="C14" s="17">
        <f>IF(ISBLANK($A14),"",COUNTA('1. závod'!S$6:S$35))</f>
        <v>0</v>
      </c>
      <c r="D14" s="18">
        <f>IF(ISBLANK($A14),"",COUNTA('2. závod'!S$6:S$35))</f>
        <v>0</v>
      </c>
      <c r="E14" s="138"/>
      <c r="F14" s="138"/>
      <c r="G14" s="138"/>
      <c r="H14" s="138"/>
      <c r="I14" s="19">
        <f>SUM('1. závod'!S$6:S$35)</f>
        <v>0</v>
      </c>
      <c r="J14" s="14">
        <f t="shared" si="0"/>
      </c>
      <c r="K14" s="19">
        <f>SUM('2. závod'!S$6:S$35)</f>
        <v>0</v>
      </c>
      <c r="L14" s="14">
        <f t="shared" si="1"/>
      </c>
      <c r="M14" s="19">
        <f t="shared" si="2"/>
        <v>0</v>
      </c>
      <c r="N14" s="14">
        <f t="shared" si="3"/>
      </c>
    </row>
    <row r="15" spans="1:14" ht="15.75" hidden="1" outlineLevel="1">
      <c r="A15" s="15" t="s">
        <v>26</v>
      </c>
      <c r="B15" s="16">
        <f t="shared" si="4"/>
        <v>24</v>
      </c>
      <c r="C15" s="17">
        <f>IF(ISBLANK($A15),"",COUNTA('1. závod'!X$6:X$35))</f>
        <v>0</v>
      </c>
      <c r="D15" s="18">
        <f>IF(ISBLANK($A15),"",COUNTA('2. závod'!X$6:X$35))</f>
        <v>0</v>
      </c>
      <c r="E15" s="138"/>
      <c r="F15" s="138"/>
      <c r="G15" s="138"/>
      <c r="H15" s="138"/>
      <c r="I15" s="19">
        <f>SUM('1. závod'!X$6:X$35)</f>
        <v>0</v>
      </c>
      <c r="J15" s="14">
        <f t="shared" si="0"/>
      </c>
      <c r="K15" s="19">
        <f>SUM('2. závod'!X$6:X$35)</f>
        <v>0</v>
      </c>
      <c r="L15" s="14">
        <f t="shared" si="1"/>
      </c>
      <c r="M15" s="19">
        <f t="shared" si="2"/>
        <v>0</v>
      </c>
      <c r="N15" s="14">
        <f t="shared" si="3"/>
      </c>
    </row>
    <row r="16" spans="1:14" ht="15.75" hidden="1" outlineLevel="1">
      <c r="A16" s="15" t="s">
        <v>27</v>
      </c>
      <c r="B16" s="16">
        <f t="shared" si="4"/>
        <v>29</v>
      </c>
      <c r="C16" s="17">
        <f>IF(ISBLANK($A16),"",COUNTA('1. závod'!AC$6:AC$35))</f>
        <v>0</v>
      </c>
      <c r="D16" s="18">
        <f>IF(ISBLANK($A16),"",COUNTA('2. závod'!AC$6:AC$35))</f>
        <v>0</v>
      </c>
      <c r="E16" s="138"/>
      <c r="F16" s="138"/>
      <c r="G16" s="138"/>
      <c r="H16" s="138"/>
      <c r="I16" s="19">
        <f>SUM('1. závod'!AC$6:AC$35)</f>
        <v>0</v>
      </c>
      <c r="J16" s="14">
        <f t="shared" si="0"/>
      </c>
      <c r="K16" s="19">
        <f>SUM('2. závod'!AC$6:AC$35)</f>
        <v>0</v>
      </c>
      <c r="L16" s="14">
        <f t="shared" si="1"/>
      </c>
      <c r="M16" s="19">
        <f t="shared" si="2"/>
        <v>0</v>
      </c>
      <c r="N16" s="14">
        <f t="shared" si="3"/>
      </c>
    </row>
    <row r="17" spans="1:14" ht="15.75" hidden="1" outlineLevel="1">
      <c r="A17" s="15" t="s">
        <v>28</v>
      </c>
      <c r="B17" s="16">
        <f t="shared" si="4"/>
        <v>34</v>
      </c>
      <c r="C17" s="17">
        <f>IF(ISBLANK($A17),"",COUNTA('1. závod'!AH$6:AH$35))</f>
        <v>0</v>
      </c>
      <c r="D17" s="18">
        <f>IF(ISBLANK($A17),"",COUNTA('2. závod'!AH$6:AH$35))</f>
        <v>0</v>
      </c>
      <c r="E17" s="138"/>
      <c r="F17" s="138"/>
      <c r="G17" s="138"/>
      <c r="H17" s="138"/>
      <c r="I17" s="19">
        <f>SUM('1. závod'!AH$6:AH$35)</f>
        <v>0</v>
      </c>
      <c r="J17" s="14">
        <f t="shared" si="0"/>
      </c>
      <c r="K17" s="19">
        <f>SUM('2. závod'!AH$6:AH$35)</f>
        <v>0</v>
      </c>
      <c r="L17" s="14">
        <f t="shared" si="1"/>
      </c>
      <c r="M17" s="19">
        <f t="shared" si="2"/>
        <v>0</v>
      </c>
      <c r="N17" s="14">
        <f t="shared" si="3"/>
      </c>
    </row>
    <row r="18" spans="1:14" ht="15.75" hidden="1" outlineLevel="1">
      <c r="A18" s="15" t="s">
        <v>29</v>
      </c>
      <c r="B18" s="16">
        <f t="shared" si="4"/>
        <v>39</v>
      </c>
      <c r="C18" s="17">
        <f>IF(ISBLANK($A18),"",COUNTA('1. závod'!AM$6:AM$35))</f>
        <v>0</v>
      </c>
      <c r="D18" s="18">
        <f>IF(ISBLANK($A18),"",COUNTA('2. závod'!AM$6:AM$35))</f>
        <v>0</v>
      </c>
      <c r="E18" s="138"/>
      <c r="F18" s="138"/>
      <c r="G18" s="138"/>
      <c r="H18" s="138"/>
      <c r="I18" s="19">
        <f>SUM('1. závod'!AM$6:AM$35)</f>
        <v>0</v>
      </c>
      <c r="J18" s="14">
        <f t="shared" si="0"/>
      </c>
      <c r="K18" s="19">
        <f>SUM('2. závod'!AM$6:AM$35)</f>
        <v>0</v>
      </c>
      <c r="L18" s="14">
        <f t="shared" si="1"/>
      </c>
      <c r="M18" s="19">
        <f t="shared" si="2"/>
        <v>0</v>
      </c>
      <c r="N18" s="14">
        <f t="shared" si="3"/>
      </c>
    </row>
    <row r="19" spans="1:14" ht="15.75" hidden="1" outlineLevel="1">
      <c r="A19" s="15" t="s">
        <v>30</v>
      </c>
      <c r="B19" s="16">
        <f t="shared" si="4"/>
        <v>44</v>
      </c>
      <c r="C19" s="17">
        <f>IF(ISBLANK($A19),"",COUNTA('1. závod'!AR$6:AR$35))</f>
        <v>0</v>
      </c>
      <c r="D19" s="18">
        <f>IF(ISBLANK($A19),"",COUNTA('2. závod'!AR$6:AR$35))</f>
        <v>0</v>
      </c>
      <c r="E19" s="138"/>
      <c r="F19" s="138"/>
      <c r="G19" s="138"/>
      <c r="H19" s="138"/>
      <c r="I19" s="19">
        <f>SUM('1. závod'!AR$6:AR$35)</f>
        <v>0</v>
      </c>
      <c r="J19" s="14">
        <f t="shared" si="0"/>
      </c>
      <c r="K19" s="19">
        <f>SUM('2. závod'!AR$6:AR$35)</f>
        <v>0</v>
      </c>
      <c r="L19" s="14">
        <f t="shared" si="1"/>
      </c>
      <c r="M19" s="19">
        <f aca="true" t="shared" si="5" ref="M19:M25">SUM(I19,K19)</f>
        <v>0</v>
      </c>
      <c r="N19" s="14">
        <f t="shared" si="3"/>
      </c>
    </row>
    <row r="20" spans="1:14" ht="15.75" hidden="1" outlineLevel="1">
      <c r="A20" s="15" t="s">
        <v>31</v>
      </c>
      <c r="B20" s="16">
        <f t="shared" si="4"/>
        <v>49</v>
      </c>
      <c r="C20" s="17">
        <f>IF(ISBLANK($A20),"",COUNTA('1. závod'!AW$6:AW$35))</f>
        <v>0</v>
      </c>
      <c r="D20" s="18">
        <f>IF(ISBLANK($A20),"",COUNTA('2. závod'!AW$6:AW$35))</f>
        <v>0</v>
      </c>
      <c r="E20" s="138"/>
      <c r="F20" s="138"/>
      <c r="G20" s="138"/>
      <c r="H20" s="138"/>
      <c r="I20" s="19">
        <f>SUM('1. závod'!AW$6:AW$35)</f>
        <v>0</v>
      </c>
      <c r="J20" s="14">
        <f t="shared" si="0"/>
      </c>
      <c r="K20" s="19">
        <f>SUM('2. závod'!AW$6:AW$35)</f>
        <v>0</v>
      </c>
      <c r="L20" s="14">
        <f t="shared" si="1"/>
      </c>
      <c r="M20" s="19">
        <f t="shared" si="5"/>
        <v>0</v>
      </c>
      <c r="N20" s="14">
        <f t="shared" si="3"/>
      </c>
    </row>
    <row r="21" spans="1:14" ht="15.75" hidden="1" outlineLevel="1">
      <c r="A21" s="15" t="s">
        <v>32</v>
      </c>
      <c r="B21" s="16">
        <f t="shared" si="4"/>
        <v>54</v>
      </c>
      <c r="C21" s="17">
        <f>IF(ISBLANK($A21),"",COUNTA('1. závod'!BB$6:BB$35))</f>
        <v>0</v>
      </c>
      <c r="D21" s="18">
        <f>IF(ISBLANK($A21),"",COUNTA('2. závod'!BB$6:BB$35))</f>
        <v>0</v>
      </c>
      <c r="E21" s="138"/>
      <c r="F21" s="138"/>
      <c r="G21" s="138"/>
      <c r="H21" s="138"/>
      <c r="I21" s="19">
        <f>SUM('1. závod'!BB$6:BB$35)</f>
        <v>0</v>
      </c>
      <c r="J21" s="14">
        <f t="shared" si="0"/>
      </c>
      <c r="K21" s="19">
        <f>SUM('2. závod'!BB$6:BB$35)</f>
        <v>0</v>
      </c>
      <c r="L21" s="14">
        <f t="shared" si="1"/>
      </c>
      <c r="M21" s="19">
        <f t="shared" si="5"/>
        <v>0</v>
      </c>
      <c r="N21" s="14">
        <f t="shared" si="3"/>
      </c>
    </row>
    <row r="22" spans="1:14" ht="15.75" hidden="1" outlineLevel="1">
      <c r="A22" s="15" t="s">
        <v>33</v>
      </c>
      <c r="B22" s="16">
        <f t="shared" si="4"/>
        <v>59</v>
      </c>
      <c r="C22" s="17">
        <f>IF(ISBLANK($A22),"",COUNTA('1. závod'!BG$6:BG$35))</f>
        <v>0</v>
      </c>
      <c r="D22" s="18">
        <f>IF(ISBLANK($A22),"",COUNTA('2. závod'!BG$6:BG$35))</f>
        <v>0</v>
      </c>
      <c r="E22" s="138"/>
      <c r="F22" s="138"/>
      <c r="G22" s="138"/>
      <c r="H22" s="138"/>
      <c r="I22" s="19">
        <f>SUM('1. závod'!BG$6:BG$35)</f>
        <v>0</v>
      </c>
      <c r="J22" s="14">
        <f t="shared" si="0"/>
      </c>
      <c r="K22" s="19">
        <f>SUM('2. závod'!BG$6:BG$35)</f>
        <v>0</v>
      </c>
      <c r="L22" s="14">
        <f t="shared" si="1"/>
      </c>
      <c r="M22" s="19">
        <f t="shared" si="5"/>
        <v>0</v>
      </c>
      <c r="N22" s="14">
        <f t="shared" si="3"/>
      </c>
    </row>
    <row r="23" spans="1:14" ht="15.75" hidden="1" outlineLevel="1">
      <c r="A23" s="15" t="s">
        <v>34</v>
      </c>
      <c r="B23" s="16">
        <f t="shared" si="4"/>
        <v>64</v>
      </c>
      <c r="C23" s="17">
        <f>IF(ISBLANK($A23),"",COUNTA('1. závod'!BL$6:BL$35))</f>
        <v>0</v>
      </c>
      <c r="D23" s="18">
        <f>IF(ISBLANK($A23),"",COUNTA('2. závod'!BL$6:BL$35))</f>
        <v>0</v>
      </c>
      <c r="E23" s="138"/>
      <c r="F23" s="138"/>
      <c r="G23" s="138"/>
      <c r="H23" s="138"/>
      <c r="I23" s="19">
        <f>SUM('1. závod'!BL$6:BL$35)</f>
        <v>0</v>
      </c>
      <c r="J23" s="14">
        <f t="shared" si="0"/>
      </c>
      <c r="K23" s="19">
        <f>SUM('2. závod'!BL$6:BL$35)</f>
        <v>0</v>
      </c>
      <c r="L23" s="14">
        <f t="shared" si="1"/>
      </c>
      <c r="M23" s="19">
        <f t="shared" si="5"/>
        <v>0</v>
      </c>
      <c r="N23" s="14">
        <f t="shared" si="3"/>
      </c>
    </row>
    <row r="24" spans="1:14" ht="15.75" hidden="1" outlineLevel="1">
      <c r="A24" s="15" t="s">
        <v>35</v>
      </c>
      <c r="B24" s="16">
        <f t="shared" si="4"/>
        <v>69</v>
      </c>
      <c r="C24" s="17">
        <f>IF(ISBLANK($A24),"",COUNTA('1. závod'!BQ$6:BQ$35))</f>
        <v>0</v>
      </c>
      <c r="D24" s="18">
        <f>IF(ISBLANK($A24),"",COUNTA('2. závod'!BQ$6:BQ$35))</f>
        <v>0</v>
      </c>
      <c r="E24" s="138"/>
      <c r="F24" s="138"/>
      <c r="G24" s="138"/>
      <c r="H24" s="138"/>
      <c r="I24" s="19">
        <f>SUM('1. závod'!BQ$6:BQ$35)</f>
        <v>0</v>
      </c>
      <c r="J24" s="14">
        <f t="shared" si="0"/>
      </c>
      <c r="K24" s="19">
        <f>SUM('2. závod'!BQ$6:BQ$35)</f>
        <v>0</v>
      </c>
      <c r="L24" s="14">
        <f t="shared" si="1"/>
      </c>
      <c r="M24" s="19">
        <f t="shared" si="5"/>
        <v>0</v>
      </c>
      <c r="N24" s="14">
        <f t="shared" si="3"/>
      </c>
    </row>
    <row r="25" spans="1:14" ht="15.75" hidden="1" outlineLevel="1">
      <c r="A25" s="15" t="s">
        <v>36</v>
      </c>
      <c r="B25" s="16">
        <f t="shared" si="4"/>
        <v>74</v>
      </c>
      <c r="C25" s="17">
        <f>IF(ISBLANK($A25),"",COUNTA('1. závod'!BV$6:BV$35))</f>
        <v>0</v>
      </c>
      <c r="D25" s="18">
        <f>IF(ISBLANK($A25),"",COUNTA('2. závod'!BV$6:BV$35))</f>
        <v>0</v>
      </c>
      <c r="E25" s="138"/>
      <c r="F25" s="138"/>
      <c r="G25" s="138"/>
      <c r="H25" s="138"/>
      <c r="I25" s="19">
        <f>SUM('1. závod'!BV$6:BV$35)</f>
        <v>0</v>
      </c>
      <c r="J25" s="14">
        <f t="shared" si="0"/>
      </c>
      <c r="K25" s="19">
        <f>SUM('2. závod'!BV$6:BV$35)</f>
        <v>0</v>
      </c>
      <c r="L25" s="14">
        <f t="shared" si="1"/>
      </c>
      <c r="M25" s="19">
        <f t="shared" si="5"/>
        <v>0</v>
      </c>
      <c r="N25" s="14">
        <f t="shared" si="3"/>
      </c>
    </row>
    <row r="26" spans="1:14" ht="15.75" customHeight="1">
      <c r="A26" s="20"/>
      <c r="B26" s="21"/>
      <c r="C26" s="20"/>
      <c r="D26" s="139" t="s">
        <v>37</v>
      </c>
      <c r="E26" s="139"/>
      <c r="F26" s="139"/>
      <c r="G26" s="139"/>
      <c r="H26" s="22"/>
      <c r="I26" s="23">
        <f>MAX('1. závod'!$D$6:$BV$35)</f>
        <v>2650</v>
      </c>
      <c r="J26" s="24"/>
      <c r="K26" s="23">
        <f>MAX('2. závod'!$D$6:$BV$35)</f>
        <v>5540</v>
      </c>
      <c r="L26" s="24"/>
      <c r="M26" s="23">
        <f>MAX(I26,K26)</f>
        <v>5540</v>
      </c>
      <c r="N26" s="24"/>
    </row>
    <row r="27" spans="9:14" ht="12.75">
      <c r="I27" s="4"/>
      <c r="J27" s="4"/>
      <c r="K27" s="4"/>
      <c r="L27" s="4"/>
      <c r="M27" s="4"/>
      <c r="N27" s="4"/>
    </row>
    <row r="28" spans="4:14" ht="12.75">
      <c r="D28" s="1" t="s">
        <v>38</v>
      </c>
      <c r="I28" s="1"/>
      <c r="J28" s="4"/>
      <c r="K28" s="4"/>
      <c r="L28" s="4"/>
      <c r="M28" s="4"/>
      <c r="N28" s="4"/>
    </row>
    <row r="29" spans="4:14" ht="12.75">
      <c r="D29" s="1" t="s">
        <v>39</v>
      </c>
      <c r="I29" s="1">
        <f>COUNTIF('Výsledková listina'!$D:$D,"U22")+COUNTIF('Výsledková listina'!$D:$D,"U22ž")</f>
        <v>0</v>
      </c>
      <c r="J29" s="4"/>
      <c r="K29" s="4"/>
      <c r="L29" s="4"/>
      <c r="M29" s="4"/>
      <c r="N29" s="4"/>
    </row>
    <row r="30" spans="4:14" ht="12.75">
      <c r="D30" s="1" t="s">
        <v>40</v>
      </c>
      <c r="I30" s="1"/>
      <c r="J30" s="4"/>
      <c r="K30" s="4"/>
      <c r="L30" s="4"/>
      <c r="M30" s="4"/>
      <c r="N30" s="4"/>
    </row>
    <row r="31" spans="4:14" ht="12.75">
      <c r="D31" s="1" t="s">
        <v>41</v>
      </c>
      <c r="I31" s="1"/>
      <c r="J31" s="4"/>
      <c r="K31" s="4"/>
      <c r="L31" s="4"/>
      <c r="M31" s="4"/>
      <c r="N31" s="4"/>
    </row>
    <row r="32" spans="4:14" ht="12.75">
      <c r="D32" s="1" t="s">
        <v>42</v>
      </c>
      <c r="I32" s="1"/>
      <c r="J32" s="4"/>
      <c r="K32" s="4"/>
      <c r="L32" s="4"/>
      <c r="M32" s="4"/>
      <c r="N32" s="4"/>
    </row>
    <row r="33" spans="4:14" ht="12.75">
      <c r="D33" s="1" t="s">
        <v>43</v>
      </c>
      <c r="I33" s="1">
        <f>COUNTIF('Výsledková listina'!$D:$D,"H")</f>
        <v>0</v>
      </c>
      <c r="J33" s="4"/>
      <c r="K33" s="4"/>
      <c r="L33" s="4"/>
      <c r="M33" s="4"/>
      <c r="N33" s="4"/>
    </row>
    <row r="34" spans="1:14" ht="1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</row>
    <row r="35" spans="1:14" s="3" customFormat="1" ht="30" customHeight="1">
      <c r="A35" s="141" t="s">
        <v>44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</row>
    <row r="36" spans="1:14" s="3" customFormat="1" ht="12.75" customHeight="1">
      <c r="A36" s="142" t="s">
        <v>45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</row>
    <row r="37" s="3" customFormat="1" ht="12.75">
      <c r="A37" s="25"/>
    </row>
    <row r="38" spans="1:14" s="3" customFormat="1" ht="12.75" customHeight="1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</row>
    <row r="39" spans="1:14" s="3" customFormat="1" ht="12.75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</row>
    <row r="40" spans="1:14" s="3" customFormat="1" ht="12.75" customHeight="1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</row>
    <row r="41" s="3" customFormat="1" ht="12.75">
      <c r="A41" s="25"/>
    </row>
    <row r="42" spans="1:14" s="3" customFormat="1" ht="12.75" customHeight="1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</row>
    <row r="43" spans="1:14" s="3" customFormat="1" ht="20.2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8" s="3" customFormat="1" ht="12.75">
      <c r="A44" s="27" t="s">
        <v>46</v>
      </c>
      <c r="B44" s="8"/>
      <c r="C44" s="8"/>
      <c r="D44" s="8"/>
      <c r="E44" s="8"/>
      <c r="F44" s="8"/>
      <c r="G44" s="8"/>
      <c r="H44" s="8"/>
    </row>
    <row r="45" spans="1:8" s="3" customFormat="1" ht="12.75">
      <c r="A45" s="8" t="s">
        <v>47</v>
      </c>
      <c r="B45" s="8"/>
      <c r="C45" s="8"/>
      <c r="D45" s="8"/>
      <c r="E45" s="8"/>
      <c r="F45" s="8"/>
      <c r="G45" s="8"/>
      <c r="H45" s="8"/>
    </row>
    <row r="46" spans="1:8" s="3" customFormat="1" ht="12.75">
      <c r="A46" s="8" t="s">
        <v>48</v>
      </c>
      <c r="B46" s="8"/>
      <c r="C46" s="8"/>
      <c r="D46" s="8"/>
      <c r="E46" s="8"/>
      <c r="F46" s="8"/>
      <c r="G46" s="8"/>
      <c r="H46" s="8"/>
    </row>
    <row r="47" spans="1:8" s="3" customFormat="1" ht="18" customHeight="1">
      <c r="A47" s="27" t="s">
        <v>49</v>
      </c>
      <c r="B47" s="8"/>
      <c r="C47" s="8"/>
      <c r="D47" s="8"/>
      <c r="E47" s="8"/>
      <c r="F47" s="8"/>
      <c r="G47" s="8"/>
      <c r="H47" s="8"/>
    </row>
    <row r="48" spans="1:8" s="3" customFormat="1" ht="12.75">
      <c r="A48" s="8" t="s">
        <v>50</v>
      </c>
      <c r="B48" s="8"/>
      <c r="C48" s="8"/>
      <c r="D48" s="8"/>
      <c r="E48" s="8"/>
      <c r="F48" s="8"/>
      <c r="G48" s="8"/>
      <c r="H48" s="8"/>
    </row>
    <row r="49" spans="1:8" s="3" customFormat="1" ht="12.75">
      <c r="A49" s="8" t="s">
        <v>51</v>
      </c>
      <c r="B49" s="8"/>
      <c r="C49" s="8"/>
      <c r="D49" s="8"/>
      <c r="E49" s="8"/>
      <c r="F49" s="8"/>
      <c r="G49" s="8"/>
      <c r="H49" s="8"/>
    </row>
    <row r="50" spans="1:8" s="3" customFormat="1" ht="12.75">
      <c r="A50" s="8" t="s">
        <v>52</v>
      </c>
      <c r="B50" s="8"/>
      <c r="C50" s="8"/>
      <c r="D50" s="8"/>
      <c r="E50" s="8"/>
      <c r="F50" s="8"/>
      <c r="G50" s="8"/>
      <c r="H50" s="8"/>
    </row>
    <row r="51" spans="1:8" s="3" customFormat="1" ht="12.75">
      <c r="A51" s="8" t="s">
        <v>53</v>
      </c>
      <c r="B51" s="8"/>
      <c r="C51" s="8"/>
      <c r="D51" s="8"/>
      <c r="E51" s="8"/>
      <c r="F51" s="8"/>
      <c r="G51" s="8"/>
      <c r="H51" s="8"/>
    </row>
    <row r="52" spans="1:8" s="28" customFormat="1" ht="12.75">
      <c r="A52" s="27" t="s">
        <v>54</v>
      </c>
      <c r="B52" s="27"/>
      <c r="C52" s="27"/>
      <c r="D52" s="27"/>
      <c r="E52" s="27"/>
      <c r="F52" s="27"/>
      <c r="G52" s="27"/>
      <c r="H52" s="27"/>
    </row>
    <row r="53" spans="1:8" s="3" customFormat="1" ht="12.75">
      <c r="A53" s="8" t="s">
        <v>55</v>
      </c>
      <c r="B53" s="8"/>
      <c r="C53" s="8"/>
      <c r="D53" s="8"/>
      <c r="E53" s="8"/>
      <c r="F53" s="8"/>
      <c r="G53" s="8"/>
      <c r="H53" s="8"/>
    </row>
    <row r="54" spans="1:8" s="3" customFormat="1" ht="18.75" customHeight="1">
      <c r="A54" s="27" t="s">
        <v>56</v>
      </c>
      <c r="B54" s="8"/>
      <c r="C54" s="8"/>
      <c r="D54" s="8"/>
      <c r="E54" s="8"/>
      <c r="F54" s="8"/>
      <c r="G54" s="8"/>
      <c r="H54" s="8"/>
    </row>
    <row r="55" spans="1:8" s="3" customFormat="1" ht="12.75">
      <c r="A55" s="8" t="s">
        <v>50</v>
      </c>
      <c r="B55" s="8"/>
      <c r="C55" s="8"/>
      <c r="D55" s="8"/>
      <c r="E55" s="8"/>
      <c r="F55" s="8"/>
      <c r="G55" s="8"/>
      <c r="H55" s="8"/>
    </row>
    <row r="56" spans="1:8" s="3" customFormat="1" ht="12.75">
      <c r="A56" s="29" t="s">
        <v>57</v>
      </c>
      <c r="B56" s="8"/>
      <c r="C56" s="8"/>
      <c r="D56" s="8"/>
      <c r="E56" s="8"/>
      <c r="F56" s="8"/>
      <c r="G56" s="8"/>
      <c r="H56" s="8"/>
    </row>
    <row r="57" spans="1:8" s="3" customFormat="1" ht="12.75">
      <c r="A57" s="8" t="s">
        <v>58</v>
      </c>
      <c r="B57" s="8"/>
      <c r="C57" s="8"/>
      <c r="D57" s="8"/>
      <c r="E57" s="8"/>
      <c r="F57" s="8"/>
      <c r="G57" s="8"/>
      <c r="H57" s="8"/>
    </row>
    <row r="58" spans="1:8" s="3" customFormat="1" ht="12.75">
      <c r="A58" s="8" t="s">
        <v>59</v>
      </c>
      <c r="B58" s="8"/>
      <c r="C58" s="8"/>
      <c r="D58" s="8"/>
      <c r="E58" s="8"/>
      <c r="F58" s="8"/>
      <c r="G58" s="8"/>
      <c r="H58" s="8"/>
    </row>
    <row r="59" spans="1:8" s="31" customFormat="1" ht="11.25" customHeight="1">
      <c r="A59" s="30" t="s">
        <v>60</v>
      </c>
      <c r="B59" s="30"/>
      <c r="C59" s="30"/>
      <c r="D59" s="30"/>
      <c r="E59" s="30"/>
      <c r="F59" s="30"/>
      <c r="G59" s="30"/>
      <c r="H59" s="30"/>
    </row>
    <row r="60" spans="1:8" s="3" customFormat="1" ht="20.25" customHeight="1">
      <c r="A60" s="27" t="s">
        <v>61</v>
      </c>
      <c r="B60" s="8"/>
      <c r="C60" s="8"/>
      <c r="D60" s="8"/>
      <c r="E60" s="8"/>
      <c r="F60" s="8"/>
      <c r="G60" s="8"/>
      <c r="H60" s="8"/>
    </row>
    <row r="61" spans="1:8" s="3" customFormat="1" ht="12.75">
      <c r="A61" s="8" t="s">
        <v>62</v>
      </c>
      <c r="B61" s="8"/>
      <c r="C61" s="8"/>
      <c r="D61" s="8"/>
      <c r="E61" s="8"/>
      <c r="F61" s="8"/>
      <c r="G61" s="8"/>
      <c r="H61" s="8"/>
    </row>
    <row r="62" spans="1:8" s="3" customFormat="1" ht="12.75">
      <c r="A62" s="8" t="s">
        <v>63</v>
      </c>
      <c r="B62" s="8"/>
      <c r="C62" s="8"/>
      <c r="D62" s="8"/>
      <c r="E62" s="8"/>
      <c r="F62" s="8"/>
      <c r="G62" s="8"/>
      <c r="H62" s="8"/>
    </row>
    <row r="63" spans="1:8" s="3" customFormat="1" ht="12.75">
      <c r="A63" s="8" t="s">
        <v>64</v>
      </c>
      <c r="B63" s="8"/>
      <c r="C63" s="8"/>
      <c r="D63" s="8"/>
      <c r="E63" s="8"/>
      <c r="F63" s="8"/>
      <c r="G63" s="8"/>
      <c r="H63" s="8"/>
    </row>
    <row r="64" spans="1:8" s="3" customFormat="1" ht="12.75">
      <c r="A64" s="8" t="s">
        <v>65</v>
      </c>
      <c r="B64" s="8"/>
      <c r="C64" s="8"/>
      <c r="D64" s="8"/>
      <c r="E64" s="8"/>
      <c r="F64" s="8"/>
      <c r="G64" s="8"/>
      <c r="H64" s="8"/>
    </row>
    <row r="65" spans="1:8" s="3" customFormat="1" ht="12.75">
      <c r="A65" s="8" t="s">
        <v>66</v>
      </c>
      <c r="B65" s="8"/>
      <c r="C65" s="8"/>
      <c r="D65" s="8"/>
      <c r="E65" s="8"/>
      <c r="F65" s="8"/>
      <c r="G65" s="8"/>
      <c r="H65" s="8"/>
    </row>
    <row r="66" spans="1:8" s="3" customFormat="1" ht="12.75">
      <c r="A66" s="8" t="s">
        <v>67</v>
      </c>
      <c r="B66" s="8"/>
      <c r="C66" s="8"/>
      <c r="D66" s="8"/>
      <c r="E66" s="8"/>
      <c r="F66" s="8"/>
      <c r="G66" s="8"/>
      <c r="H66" s="8"/>
    </row>
    <row r="67" spans="1:8" s="3" customFormat="1" ht="12.75">
      <c r="A67" s="8" t="s">
        <v>68</v>
      </c>
      <c r="B67" s="8"/>
      <c r="C67" s="8"/>
      <c r="D67" s="8"/>
      <c r="E67" s="8"/>
      <c r="F67" s="8"/>
      <c r="G67" s="8"/>
      <c r="H67" s="8"/>
    </row>
    <row r="68" spans="1:8" s="3" customFormat="1" ht="12.75">
      <c r="A68" s="8" t="s">
        <v>69</v>
      </c>
      <c r="B68" s="8"/>
      <c r="C68" s="8"/>
      <c r="D68" s="8"/>
      <c r="E68" s="8"/>
      <c r="F68" s="8"/>
      <c r="G68" s="8"/>
      <c r="H68" s="8"/>
    </row>
    <row r="69" spans="1:8" s="3" customFormat="1" ht="12.75">
      <c r="A69" s="8" t="s">
        <v>70</v>
      </c>
      <c r="B69" s="8"/>
      <c r="C69" s="8"/>
      <c r="D69" s="8"/>
      <c r="E69" s="8"/>
      <c r="F69" s="8"/>
      <c r="G69" s="8"/>
      <c r="H69" s="8"/>
    </row>
    <row r="70" spans="1:8" s="3" customFormat="1" ht="12.75">
      <c r="A70" s="8" t="s">
        <v>71</v>
      </c>
      <c r="B70" s="8"/>
      <c r="C70" s="8"/>
      <c r="D70" s="8"/>
      <c r="E70" s="8"/>
      <c r="F70" s="8"/>
      <c r="G70" s="8"/>
      <c r="H70" s="8"/>
    </row>
    <row r="71" spans="1:8" s="3" customFormat="1" ht="12.75">
      <c r="A71" s="8" t="s">
        <v>72</v>
      </c>
      <c r="B71" s="8"/>
      <c r="C71" s="8"/>
      <c r="D71" s="8"/>
      <c r="E71" s="8"/>
      <c r="F71" s="8"/>
      <c r="G71" s="8"/>
      <c r="H71" s="8"/>
    </row>
    <row r="72" spans="1:8" s="3" customFormat="1" ht="12.75">
      <c r="A72" s="8" t="s">
        <v>73</v>
      </c>
      <c r="B72" s="8"/>
      <c r="C72" s="8"/>
      <c r="D72" s="8"/>
      <c r="E72" s="8"/>
      <c r="F72" s="8"/>
      <c r="G72" s="8"/>
      <c r="H72" s="8"/>
    </row>
    <row r="73" spans="1:8" s="3" customFormat="1" ht="12.75">
      <c r="A73" s="8" t="s">
        <v>74</v>
      </c>
      <c r="B73" s="8"/>
      <c r="C73" s="8"/>
      <c r="D73" s="8"/>
      <c r="E73" s="8"/>
      <c r="F73" s="8"/>
      <c r="G73" s="8"/>
      <c r="H73" s="8"/>
    </row>
    <row r="74" spans="1:8" s="3" customFormat="1" ht="12.75">
      <c r="A74" s="8" t="s">
        <v>75</v>
      </c>
      <c r="B74" s="8"/>
      <c r="C74" s="8"/>
      <c r="D74" s="8"/>
      <c r="E74" s="8"/>
      <c r="F74" s="8"/>
      <c r="G74" s="8"/>
      <c r="H74" s="8"/>
    </row>
  </sheetData>
  <sheetProtection selectLockedCells="1" selectUnlockedCells="1"/>
  <mergeCells count="41">
    <mergeCell ref="A39:N39"/>
    <mergeCell ref="A40:N40"/>
    <mergeCell ref="A42:N42"/>
    <mergeCell ref="E25:H25"/>
    <mergeCell ref="D26:G26"/>
    <mergeCell ref="A34:N34"/>
    <mergeCell ref="A35:N35"/>
    <mergeCell ref="A36:N36"/>
    <mergeCell ref="A38:N38"/>
    <mergeCell ref="E19:H19"/>
    <mergeCell ref="E20:H20"/>
    <mergeCell ref="E21:H21"/>
    <mergeCell ref="E22:H22"/>
    <mergeCell ref="E23:H23"/>
    <mergeCell ref="E24:H24"/>
    <mergeCell ref="E13:H13"/>
    <mergeCell ref="E14:H14"/>
    <mergeCell ref="E15:H15"/>
    <mergeCell ref="E16:H16"/>
    <mergeCell ref="E17:H17"/>
    <mergeCell ref="E18:H18"/>
    <mergeCell ref="K8:L8"/>
    <mergeCell ref="M8:N8"/>
    <mergeCell ref="A10:B10"/>
    <mergeCell ref="E10:H10"/>
    <mergeCell ref="E11:H11"/>
    <mergeCell ref="E12:H12"/>
    <mergeCell ref="C6:D6"/>
    <mergeCell ref="E6:I6"/>
    <mergeCell ref="C7:E7"/>
    <mergeCell ref="A8:A9"/>
    <mergeCell ref="B8:B9"/>
    <mergeCell ref="C8:D8"/>
    <mergeCell ref="E8:H9"/>
    <mergeCell ref="I8:J8"/>
    <mergeCell ref="A1:N1"/>
    <mergeCell ref="C2:D2"/>
    <mergeCell ref="E2:I2"/>
    <mergeCell ref="C3:D3"/>
    <mergeCell ref="C5:D5"/>
    <mergeCell ref="E5:I5"/>
  </mergeCells>
  <printOptions horizontalCentered="1"/>
  <pageMargins left="0.3541666666666667" right="0.3541666666666667" top="0.6298611111111111" bottom="0.6694444444444445" header="0.5118055555555555" footer="0.31527777777777777"/>
  <pageSetup fitToHeight="1" fitToWidth="1" horizontalDpi="300" verticalDpi="300" orientation="portrait" paperSize="9" scale="87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tabSelected="1" view="pageBreakPreview" zoomScaleSheetLayoutView="100" zoomScalePageLayoutView="0" workbookViewId="0" topLeftCell="A6">
      <pane xSplit="5" ySplit="3" topLeftCell="F9" activePane="bottomRight" state="frozen"/>
      <selection pane="topLeft" activeCell="A6" sqref="A6"/>
      <selection pane="topRight" activeCell="F6" sqref="F6"/>
      <selection pane="bottomLeft" activeCell="A9" sqref="A9"/>
      <selection pane="bottomRight" activeCell="B9" sqref="B9:Q17"/>
    </sheetView>
  </sheetViews>
  <sheetFormatPr defaultColWidth="9.00390625" defaultRowHeight="12.75" outlineLevelCol="1"/>
  <cols>
    <col min="1" max="2" width="5.125" style="32" customWidth="1"/>
    <col min="3" max="3" width="20.125" style="32" customWidth="1"/>
    <col min="4" max="4" width="5.25390625" style="32" customWidth="1"/>
    <col min="5" max="5" width="17.125" style="32" customWidth="1"/>
    <col min="6" max="6" width="3.625" style="33" customWidth="1"/>
    <col min="7" max="7" width="3.875" style="33" customWidth="1"/>
    <col min="8" max="8" width="6.00390625" style="34" customWidth="1"/>
    <col min="9" max="9" width="5.875" style="33" customWidth="1"/>
    <col min="10" max="10" width="3.625" style="33" customWidth="1" outlineLevel="1"/>
    <col min="11" max="11" width="3.75390625" style="33" customWidth="1" outlineLevel="1"/>
    <col min="12" max="12" width="6.00390625" style="34" customWidth="1" outlineLevel="1"/>
    <col min="13" max="13" width="6.75390625" style="33" customWidth="1" outlineLevel="1"/>
    <col min="14" max="14" width="6.00390625" style="33" customWidth="1" outlineLevel="1"/>
    <col min="15" max="15" width="6.00390625" style="34" customWidth="1"/>
    <col min="16" max="17" width="6.00390625" style="33" customWidth="1"/>
    <col min="18" max="19" width="0" style="33" hidden="1" customWidth="1"/>
    <col min="20" max="20" width="0" style="35" hidden="1" customWidth="1"/>
    <col min="21" max="16384" width="9.125" style="33" customWidth="1"/>
  </cols>
  <sheetData>
    <row r="1" spans="1:17" ht="18">
      <c r="A1" s="144" t="s">
        <v>76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20" s="39" customFormat="1" ht="15">
      <c r="A2" s="145" t="str">
        <f>CONCATENATE("Místo konání: ",'Základní list'!E2)</f>
        <v>Místo konání: </v>
      </c>
      <c r="B2" s="145"/>
      <c r="C2" s="145"/>
      <c r="D2" s="145"/>
      <c r="E2" s="145"/>
      <c r="F2" s="36"/>
      <c r="G2" s="36"/>
      <c r="H2" s="36"/>
      <c r="I2" s="36"/>
      <c r="J2" s="37"/>
      <c r="K2" s="37"/>
      <c r="L2" s="146" t="str">
        <f>CONCATENATE("Pořadatel: ",'Základní list'!E5)</f>
        <v>Pořadatel: </v>
      </c>
      <c r="M2" s="146"/>
      <c r="N2" s="146"/>
      <c r="O2" s="146"/>
      <c r="P2" s="146"/>
      <c r="Q2" s="146"/>
      <c r="T2" s="37"/>
    </row>
    <row r="3" spans="1:20" s="39" customFormat="1" ht="15">
      <c r="A3" s="145" t="str">
        <f>CONCATENATE("Druh závodu: ",'Základní list'!E3)</f>
        <v>Druh závodu: KP a D 1. kolo</v>
      </c>
      <c r="B3" s="145"/>
      <c r="C3" s="145"/>
      <c r="D3" s="145"/>
      <c r="E3" s="145"/>
      <c r="F3" s="36"/>
      <c r="G3" s="36"/>
      <c r="H3" s="36"/>
      <c r="I3" s="36"/>
      <c r="J3" s="37"/>
      <c r="K3" s="37"/>
      <c r="L3" s="146" t="str">
        <f>CONCATENATE("Hlavní rozhodčí: ",'Základní list'!E6)</f>
        <v>Hlavní rozhodčí: </v>
      </c>
      <c r="M3" s="146"/>
      <c r="N3" s="146"/>
      <c r="O3" s="146"/>
      <c r="P3" s="146"/>
      <c r="Q3" s="146"/>
      <c r="T3" s="37"/>
    </row>
    <row r="4" spans="1:20" s="39" customFormat="1" ht="12.75">
      <c r="A4" s="146" t="str">
        <f>CONCATENATE("Datum konání: ",'Základní list'!D4," - ",'Základní list'!F4)</f>
        <v>Datum konání:  - </v>
      </c>
      <c r="B4" s="146"/>
      <c r="C4" s="146"/>
      <c r="D4" s="146"/>
      <c r="E4" s="146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T4" s="37"/>
    </row>
    <row r="5" spans="1:20" s="39" customFormat="1" ht="9" customHeight="1">
      <c r="A5" s="38"/>
      <c r="B5" s="38"/>
      <c r="C5" s="38"/>
      <c r="D5" s="38"/>
      <c r="E5" s="38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T5" s="37"/>
    </row>
    <row r="6" spans="1:20" s="42" customFormat="1" ht="12.75" customHeight="1">
      <c r="A6" s="147" t="s">
        <v>77</v>
      </c>
      <c r="B6" s="148" t="s">
        <v>78</v>
      </c>
      <c r="C6" s="148"/>
      <c r="D6" s="148"/>
      <c r="E6" s="148"/>
      <c r="F6" s="149" t="s">
        <v>79</v>
      </c>
      <c r="G6" s="149"/>
      <c r="H6" s="149"/>
      <c r="I6" s="149"/>
      <c r="J6" s="150" t="s">
        <v>80</v>
      </c>
      <c r="K6" s="150"/>
      <c r="L6" s="150"/>
      <c r="M6" s="150"/>
      <c r="N6" s="150" t="s">
        <v>14</v>
      </c>
      <c r="O6" s="150"/>
      <c r="P6" s="150"/>
      <c r="Q6" s="150"/>
      <c r="R6" s="40" t="s">
        <v>81</v>
      </c>
      <c r="S6" s="40" t="s">
        <v>82</v>
      </c>
      <c r="T6" s="41" t="s">
        <v>83</v>
      </c>
    </row>
    <row r="7" spans="1:20" s="42" customFormat="1" ht="12.75" customHeight="1">
      <c r="A7" s="147"/>
      <c r="B7" s="148"/>
      <c r="C7" s="148"/>
      <c r="D7" s="148"/>
      <c r="E7" s="148"/>
      <c r="F7" s="43" t="s">
        <v>84</v>
      </c>
      <c r="G7" s="44"/>
      <c r="H7" s="45"/>
      <c r="I7" s="46"/>
      <c r="J7" s="47" t="str">
        <f>F7</f>
        <v>Sektor</v>
      </c>
      <c r="K7" s="48"/>
      <c r="L7" s="45"/>
      <c r="M7" s="46"/>
      <c r="N7" s="151" t="s">
        <v>85</v>
      </c>
      <c r="O7" s="152" t="s">
        <v>86</v>
      </c>
      <c r="P7" s="152" t="s">
        <v>87</v>
      </c>
      <c r="Q7" s="153" t="s">
        <v>88</v>
      </c>
      <c r="R7" s="40"/>
      <c r="S7" s="40"/>
      <c r="T7" s="41"/>
    </row>
    <row r="8" spans="1:20" s="42" customFormat="1" ht="13.5" customHeight="1">
      <c r="A8" s="147"/>
      <c r="B8" s="49" t="s">
        <v>89</v>
      </c>
      <c r="C8" s="49" t="s">
        <v>90</v>
      </c>
      <c r="D8" s="49" t="s">
        <v>91</v>
      </c>
      <c r="E8" s="50" t="s">
        <v>92</v>
      </c>
      <c r="F8" s="51" t="s">
        <v>93</v>
      </c>
      <c r="G8" s="49" t="s">
        <v>94</v>
      </c>
      <c r="H8" s="52" t="s">
        <v>86</v>
      </c>
      <c r="I8" s="53" t="s">
        <v>95</v>
      </c>
      <c r="J8" s="54" t="str">
        <f>F8</f>
        <v>sk</v>
      </c>
      <c r="K8" s="49" t="str">
        <f>G8</f>
        <v>čís</v>
      </c>
      <c r="L8" s="52" t="s">
        <v>86</v>
      </c>
      <c r="M8" s="53" t="s">
        <v>95</v>
      </c>
      <c r="N8" s="151"/>
      <c r="O8" s="152"/>
      <c r="P8" s="152"/>
      <c r="Q8" s="153"/>
      <c r="R8" s="40"/>
      <c r="S8" s="40"/>
      <c r="T8" s="41"/>
    </row>
    <row r="9" spans="1:20" s="42" customFormat="1" ht="25.5" customHeight="1">
      <c r="A9" s="55"/>
      <c r="B9" s="55">
        <v>1133</v>
      </c>
      <c r="C9" s="55" t="s">
        <v>96</v>
      </c>
      <c r="D9" s="55" t="s">
        <v>34</v>
      </c>
      <c r="E9" s="55" t="s">
        <v>97</v>
      </c>
      <c r="F9" s="55" t="s">
        <v>22</v>
      </c>
      <c r="G9" s="55">
        <v>8</v>
      </c>
      <c r="H9" s="56">
        <f>IF($G9="","",INDEX('1. závod'!$A:$BX,$G9+5,INDEX('Základní list'!$B:$B,MATCH($F9,'Základní list'!$A:$A,0),1)))</f>
        <v>2230</v>
      </c>
      <c r="I9" s="57">
        <f>IF($G9="","",INDEX('1. závod'!$A:$BX,$G9+5,INDEX('Základní list'!$B:$B,MATCH($F9,'Základní list'!$A:$A,0),1)+1))</f>
        <v>3</v>
      </c>
      <c r="J9" s="55" t="s">
        <v>22</v>
      </c>
      <c r="K9" s="55">
        <v>2</v>
      </c>
      <c r="L9" s="56">
        <f>IF($K9="","",INDEX('2. závod'!$A:$BX,$K9+5,INDEX('Základní list'!$B:$B,MATCH($J9,'Základní list'!$A:$A,0),1)))</f>
        <v>5540</v>
      </c>
      <c r="M9" s="57">
        <f>IF($K9="","",INDEX('2. závod'!$A:$BX,$K9+5,INDEX('Základní list'!$B:$B,MATCH($J9,'Základní list'!$A:$A,0),1)+1))</f>
        <v>1</v>
      </c>
      <c r="N9" s="58">
        <f>IF(ISBLANK($C9),"",COUNT(I9,M9))</f>
        <v>2</v>
      </c>
      <c r="O9" s="59">
        <f>IF(ISBLANK($C9),"",SUM(H9,L9))</f>
        <v>7770</v>
      </c>
      <c r="P9" s="60">
        <f>IF(ISBLANK($C9),"",SUM(I9,M9))</f>
        <v>4</v>
      </c>
      <c r="Q9" s="61">
        <f>IF(ISBLANK($C9),"",IF(ISTEXT(Q8),1,Q8+1))</f>
        <v>1</v>
      </c>
      <c r="R9" s="62" t="str">
        <f aca="true" t="shared" si="0" ref="R9:R26">CONCATENATE(F9,G9)</f>
        <v>A8</v>
      </c>
      <c r="S9" s="62" t="str">
        <f aca="true" t="shared" si="1" ref="S9:S58">CONCATENATE(J9,K9)</f>
        <v>A2</v>
      </c>
      <c r="T9" s="41" t="str">
        <f aca="true" t="shared" si="2" ref="T9:T26">IF(ISBLANK(E9),"",E9)</f>
        <v>MO Plzeň 1</v>
      </c>
    </row>
    <row r="10" spans="1:20" s="42" customFormat="1" ht="25.5" customHeight="1">
      <c r="A10" s="55"/>
      <c r="B10" s="55">
        <v>2782</v>
      </c>
      <c r="C10" s="55" t="s">
        <v>105</v>
      </c>
      <c r="D10" s="55" t="s">
        <v>34</v>
      </c>
      <c r="E10" s="55" t="s">
        <v>97</v>
      </c>
      <c r="F10" s="55" t="s">
        <v>22</v>
      </c>
      <c r="G10" s="55">
        <v>3</v>
      </c>
      <c r="H10" s="56">
        <f>IF($G10="","",INDEX('1. závod'!$A:$BX,$G10+5,INDEX('Základní list'!$B:$B,MATCH($F10,'Základní list'!$A:$A,0),1)))</f>
        <v>2300</v>
      </c>
      <c r="I10" s="57">
        <f>IF($G10="","",INDEX('1. závod'!$A:$BX,$G10+5,INDEX('Základní list'!$B:$B,MATCH($F10,'Základní list'!$A:$A,0),1)+1))</f>
        <v>2</v>
      </c>
      <c r="J10" s="55" t="s">
        <v>22</v>
      </c>
      <c r="K10" s="55">
        <v>8</v>
      </c>
      <c r="L10" s="56">
        <f>IF($K10="","",INDEX('2. závod'!$A:$BX,$K10+5,INDEX('Základní list'!$B:$B,MATCH($J10,'Základní list'!$A:$A,0),1)))</f>
        <v>4700</v>
      </c>
      <c r="M10" s="57">
        <f>IF($K10="","",INDEX('2. závod'!$A:$BX,$K10+5,INDEX('Základní list'!$B:$B,MATCH($J10,'Základní list'!$A:$A,0),1)+1))</f>
        <v>2</v>
      </c>
      <c r="N10" s="58">
        <f>IF(ISBLANK($C10),"",COUNT(I10,M10))</f>
        <v>2</v>
      </c>
      <c r="O10" s="59">
        <f>IF(ISBLANK($C10),"",SUM(H10,L10))</f>
        <v>7000</v>
      </c>
      <c r="P10" s="60">
        <f>IF(ISBLANK($C10),"",SUM(I10,M10))</f>
        <v>4</v>
      </c>
      <c r="Q10" s="61">
        <f>IF(ISBLANK($C10),"",IF(ISTEXT(Q9),1,Q9+1))</f>
        <v>2</v>
      </c>
      <c r="R10" s="62" t="str">
        <f t="shared" si="0"/>
        <v>A3</v>
      </c>
      <c r="S10" s="62" t="str">
        <f t="shared" si="1"/>
        <v>A8</v>
      </c>
      <c r="T10" s="41" t="str">
        <f t="shared" si="2"/>
        <v>MO Plzeň 1</v>
      </c>
    </row>
    <row r="11" spans="1:20" s="42" customFormat="1" ht="25.5" customHeight="1">
      <c r="A11" s="55"/>
      <c r="B11" s="55">
        <v>4389</v>
      </c>
      <c r="C11" s="55" t="s">
        <v>110</v>
      </c>
      <c r="D11" s="55" t="s">
        <v>103</v>
      </c>
      <c r="E11" s="55" t="s">
        <v>108</v>
      </c>
      <c r="F11" s="55" t="s">
        <v>22</v>
      </c>
      <c r="G11" s="55">
        <v>9</v>
      </c>
      <c r="H11" s="56">
        <f>IF($G11="","",INDEX('1. závod'!$A:$BX,$G11+5,INDEX('Základní list'!$B:$B,MATCH($F11,'Základní list'!$A:$A,0),1)))</f>
        <v>2650</v>
      </c>
      <c r="I11" s="57">
        <f>IF($G11="","",INDEX('1. závod'!$A:$BX,$G11+5,INDEX('Základní list'!$B:$B,MATCH($F11,'Základní list'!$A:$A,0),1)+1))</f>
        <v>1</v>
      </c>
      <c r="J11" s="55" t="s">
        <v>22</v>
      </c>
      <c r="K11" s="55">
        <v>1</v>
      </c>
      <c r="L11" s="56">
        <f>IF($K11="","",INDEX('2. závod'!$A:$BX,$K11+5,INDEX('Základní list'!$B:$B,MATCH($J11,'Základní list'!$A:$A,0),1)))</f>
        <v>2870</v>
      </c>
      <c r="M11" s="57">
        <f>IF($K11="","",INDEX('2. závod'!$A:$BX,$K11+5,INDEX('Základní list'!$B:$B,MATCH($J11,'Základní list'!$A:$A,0),1)+1))</f>
        <v>3</v>
      </c>
      <c r="N11" s="58">
        <f>IF(ISBLANK($C11),"",COUNT(I11,M11))</f>
        <v>2</v>
      </c>
      <c r="O11" s="59">
        <f>IF(ISBLANK($C11),"",SUM(H11,L11))</f>
        <v>5520</v>
      </c>
      <c r="P11" s="60">
        <f>IF(ISBLANK($C11),"",SUM(I11,M11))</f>
        <v>4</v>
      </c>
      <c r="Q11" s="61">
        <f>IF(ISBLANK($C11),"",IF(ISTEXT(Q10),1,Q10+1))</f>
        <v>3</v>
      </c>
      <c r="R11" s="62" t="str">
        <f t="shared" si="0"/>
        <v>A9</v>
      </c>
      <c r="S11" s="62" t="str">
        <f t="shared" si="1"/>
        <v>A1</v>
      </c>
      <c r="T11" s="41" t="str">
        <f t="shared" si="2"/>
        <v>MO Nepomuk</v>
      </c>
    </row>
    <row r="12" spans="1:20" s="42" customFormat="1" ht="25.5" customHeight="1">
      <c r="A12" s="55"/>
      <c r="B12" s="55">
        <v>1841</v>
      </c>
      <c r="C12" s="55" t="s">
        <v>98</v>
      </c>
      <c r="D12" s="55" t="s">
        <v>34</v>
      </c>
      <c r="E12" s="55" t="s">
        <v>97</v>
      </c>
      <c r="F12" s="55" t="s">
        <v>22</v>
      </c>
      <c r="G12" s="55">
        <v>7</v>
      </c>
      <c r="H12" s="56">
        <f>IF($G12="","",INDEX('1. závod'!$A:$BX,$G12+5,INDEX('Základní list'!$B:$B,MATCH($F12,'Základní list'!$A:$A,0),1)))</f>
        <v>1360</v>
      </c>
      <c r="I12" s="57">
        <f>IF($G12="","",INDEX('1. závod'!$A:$BX,$G12+5,INDEX('Základní list'!$B:$B,MATCH($F12,'Základní list'!$A:$A,0),1)+1))</f>
        <v>5</v>
      </c>
      <c r="J12" s="55" t="s">
        <v>22</v>
      </c>
      <c r="K12" s="55">
        <v>6</v>
      </c>
      <c r="L12" s="56">
        <f>IF($K12="","",INDEX('2. závod'!$A:$BX,$K12+5,INDEX('Základní list'!$B:$B,MATCH($J12,'Základní list'!$A:$A,0),1)))</f>
        <v>2370</v>
      </c>
      <c r="M12" s="57">
        <f>IF($K12="","",INDEX('2. závod'!$A:$BX,$K12+5,INDEX('Základní list'!$B:$B,MATCH($J12,'Základní list'!$A:$A,0),1)+1))</f>
        <v>5</v>
      </c>
      <c r="N12" s="58">
        <f>IF(ISBLANK($C12),"",COUNT(I12,M12))</f>
        <v>2</v>
      </c>
      <c r="O12" s="59">
        <f>IF(ISBLANK($C12),"",SUM(H12,L12))</f>
        <v>3730</v>
      </c>
      <c r="P12" s="60">
        <f>IF(ISBLANK($C12),"",SUM(I12,M12))</f>
        <v>10</v>
      </c>
      <c r="Q12" s="61">
        <f>IF(ISBLANK($C12),"",IF(ISTEXT(Q11),1,Q11+1))</f>
        <v>4</v>
      </c>
      <c r="R12" s="62" t="str">
        <f t="shared" si="0"/>
        <v>A7</v>
      </c>
      <c r="S12" s="62" t="str">
        <f t="shared" si="1"/>
        <v>A6</v>
      </c>
      <c r="T12" s="41" t="str">
        <f t="shared" si="2"/>
        <v>MO Plzeň 1</v>
      </c>
    </row>
    <row r="13" spans="1:20" s="42" customFormat="1" ht="25.5" customHeight="1">
      <c r="A13" s="55"/>
      <c r="B13" s="55">
        <v>3166</v>
      </c>
      <c r="C13" s="55" t="s">
        <v>102</v>
      </c>
      <c r="D13" s="55" t="s">
        <v>103</v>
      </c>
      <c r="E13" s="55" t="s">
        <v>104</v>
      </c>
      <c r="F13" s="55" t="s">
        <v>22</v>
      </c>
      <c r="G13" s="55">
        <v>5</v>
      </c>
      <c r="H13" s="56">
        <f>IF($G13="","",INDEX('1. závod'!$A:$BX,$G13+5,INDEX('Základní list'!$B:$B,MATCH($F13,'Základní list'!$A:$A,0),1)))</f>
        <v>2060</v>
      </c>
      <c r="I13" s="57">
        <f>IF($G13="","",INDEX('1. závod'!$A:$BX,$G13+5,INDEX('Základní list'!$B:$B,MATCH($F13,'Základní list'!$A:$A,0),1)+1))</f>
        <v>4</v>
      </c>
      <c r="J13" s="55" t="s">
        <v>22</v>
      </c>
      <c r="K13" s="55">
        <v>3</v>
      </c>
      <c r="L13" s="56">
        <f>IF($K13="","",INDEX('2. závod'!$A:$BX,$K13+5,INDEX('Základní list'!$B:$B,MATCH($J13,'Základní list'!$A:$A,0),1)))</f>
        <v>1210</v>
      </c>
      <c r="M13" s="57">
        <f>IF($K13="","",INDEX('2. závod'!$A:$BX,$K13+5,INDEX('Základní list'!$B:$B,MATCH($J13,'Základní list'!$A:$A,0),1)+1))</f>
        <v>8</v>
      </c>
      <c r="N13" s="58">
        <f>IF(ISBLANK($C13),"",COUNT(I13,M13))</f>
        <v>2</v>
      </c>
      <c r="O13" s="59">
        <f>IF(ISBLANK($C13),"",SUM(H13,L13))</f>
        <v>3270</v>
      </c>
      <c r="P13" s="60">
        <f>IF(ISBLANK($C13),"",SUM(I13,M13))</f>
        <v>12</v>
      </c>
      <c r="Q13" s="61">
        <f>IF(ISBLANK($C13),"",IF(ISTEXT(Q12),1,Q12+1))</f>
        <v>5</v>
      </c>
      <c r="R13" s="62" t="str">
        <f t="shared" si="0"/>
        <v>A5</v>
      </c>
      <c r="S13" s="62" t="str">
        <f t="shared" si="1"/>
        <v>A3</v>
      </c>
      <c r="T13" s="41" t="str">
        <f t="shared" si="2"/>
        <v>MO Stod</v>
      </c>
    </row>
    <row r="14" spans="1:20" s="42" customFormat="1" ht="25.5" customHeight="1">
      <c r="A14" s="55"/>
      <c r="B14" s="55">
        <v>2667</v>
      </c>
      <c r="C14" s="55" t="s">
        <v>106</v>
      </c>
      <c r="D14" s="55" t="s">
        <v>34</v>
      </c>
      <c r="E14" s="55" t="s">
        <v>97</v>
      </c>
      <c r="F14" s="55" t="s">
        <v>22</v>
      </c>
      <c r="G14" s="55">
        <v>6</v>
      </c>
      <c r="H14" s="56">
        <f>IF($G14="","",INDEX('1. závod'!$A:$BX,$G14+5,INDEX('Základní list'!$B:$B,MATCH($F14,'Základní list'!$A:$A,0),1)))</f>
        <v>1120</v>
      </c>
      <c r="I14" s="57">
        <f>IF($G14="","",INDEX('1. závod'!$A:$BX,$G14+5,INDEX('Základní list'!$B:$B,MATCH($F14,'Základní list'!$A:$A,0),1)+1))</f>
        <v>6</v>
      </c>
      <c r="J14" s="55" t="s">
        <v>22</v>
      </c>
      <c r="K14" s="55">
        <v>4</v>
      </c>
      <c r="L14" s="56">
        <f>IF($K14="","",INDEX('2. závod'!$A:$BX,$K14+5,INDEX('Základní list'!$B:$B,MATCH($J14,'Základní list'!$A:$A,0),1)))</f>
        <v>2070</v>
      </c>
      <c r="M14" s="57">
        <f>IF($K14="","",INDEX('2. závod'!$A:$BX,$K14+5,INDEX('Základní list'!$B:$B,MATCH($J14,'Základní list'!$A:$A,0),1)+1))</f>
        <v>6</v>
      </c>
      <c r="N14" s="58">
        <f>IF(ISBLANK($C14),"",COUNT(I14,M14))</f>
        <v>2</v>
      </c>
      <c r="O14" s="59">
        <f>IF(ISBLANK($C14),"",SUM(H14,L14))</f>
        <v>3190</v>
      </c>
      <c r="P14" s="60">
        <f>IF(ISBLANK($C14),"",SUM(I14,M14))</f>
        <v>12</v>
      </c>
      <c r="Q14" s="61">
        <f>IF(ISBLANK($C14),"",IF(ISTEXT(Q13),1,Q13+1))</f>
        <v>6</v>
      </c>
      <c r="R14" s="62" t="str">
        <f t="shared" si="0"/>
        <v>A6</v>
      </c>
      <c r="S14" s="62" t="str">
        <f t="shared" si="1"/>
        <v>A4</v>
      </c>
      <c r="T14" s="41" t="str">
        <f t="shared" si="2"/>
        <v>MO Plzeň 1</v>
      </c>
    </row>
    <row r="15" spans="1:20" s="42" customFormat="1" ht="25.5" customHeight="1">
      <c r="A15" s="55"/>
      <c r="B15" s="55">
        <v>4378</v>
      </c>
      <c r="C15" s="55" t="s">
        <v>109</v>
      </c>
      <c r="D15" s="55" t="s">
        <v>103</v>
      </c>
      <c r="E15" s="55" t="s">
        <v>108</v>
      </c>
      <c r="F15" s="55" t="s">
        <v>22</v>
      </c>
      <c r="G15" s="55">
        <v>1</v>
      </c>
      <c r="H15" s="56">
        <f>IF($G15="","",INDEX('1. závod'!$A:$BX,$G15+5,INDEX('Základní list'!$B:$B,MATCH($F15,'Základní list'!$A:$A,0),1)))</f>
        <v>320</v>
      </c>
      <c r="I15" s="57">
        <f>IF($G15="","",INDEX('1. závod'!$A:$BX,$G15+5,INDEX('Základní list'!$B:$B,MATCH($F15,'Základní list'!$A:$A,0),1)+1))</f>
        <v>8.5</v>
      </c>
      <c r="J15" s="55" t="s">
        <v>22</v>
      </c>
      <c r="K15" s="55">
        <v>9</v>
      </c>
      <c r="L15" s="56">
        <f>IF($K15="","",INDEX('2. závod'!$A:$BX,$K15+5,INDEX('Základní list'!$B:$B,MATCH($J15,'Základní list'!$A:$A,0),1)))</f>
        <v>2630</v>
      </c>
      <c r="M15" s="57">
        <f>IF($K15="","",INDEX('2. závod'!$A:$BX,$K15+5,INDEX('Základní list'!$B:$B,MATCH($J15,'Základní list'!$A:$A,0),1)+1))</f>
        <v>4</v>
      </c>
      <c r="N15" s="58">
        <f>IF(ISBLANK($C15),"",COUNT(I15,M15))</f>
        <v>2</v>
      </c>
      <c r="O15" s="59">
        <f>IF(ISBLANK($C15),"",SUM(H15,L15))</f>
        <v>2950</v>
      </c>
      <c r="P15" s="60">
        <f>IF(ISBLANK($C15),"",SUM(I15,M15))</f>
        <v>12.5</v>
      </c>
      <c r="Q15" s="61">
        <f>IF(ISBLANK($C15),"",IF(ISTEXT(Q14),1,Q14+1))</f>
        <v>7</v>
      </c>
      <c r="R15" s="62" t="str">
        <f t="shared" si="0"/>
        <v>A1</v>
      </c>
      <c r="S15" s="62" t="str">
        <f t="shared" si="1"/>
        <v>A9</v>
      </c>
      <c r="T15" s="41" t="str">
        <f t="shared" si="2"/>
        <v>MO Nepomuk</v>
      </c>
    </row>
    <row r="16" spans="1:20" s="42" customFormat="1" ht="25.5" customHeight="1">
      <c r="A16" s="55"/>
      <c r="B16" s="55">
        <v>4347</v>
      </c>
      <c r="C16" s="55" t="s">
        <v>107</v>
      </c>
      <c r="D16" s="55" t="s">
        <v>34</v>
      </c>
      <c r="E16" s="55" t="s">
        <v>108</v>
      </c>
      <c r="F16" s="55" t="s">
        <v>22</v>
      </c>
      <c r="G16" s="55">
        <v>2</v>
      </c>
      <c r="H16" s="56">
        <f>IF($G16="","",INDEX('1. závod'!$A:$BX,$G16+5,INDEX('Základní list'!$B:$B,MATCH($F16,'Základní list'!$A:$A,0),1)))</f>
        <v>570</v>
      </c>
      <c r="I16" s="57">
        <f>IF($G16="","",INDEX('1. závod'!$A:$BX,$G16+5,INDEX('Základní list'!$B:$B,MATCH($F16,'Základní list'!$A:$A,0),1)+1))</f>
        <v>7</v>
      </c>
      <c r="J16" s="55" t="s">
        <v>22</v>
      </c>
      <c r="K16" s="55">
        <v>5</v>
      </c>
      <c r="L16" s="56">
        <f>IF($K16="","",INDEX('2. závod'!$A:$BX,$K16+5,INDEX('Základní list'!$B:$B,MATCH($J16,'Základní list'!$A:$A,0),1)))</f>
        <v>1750</v>
      </c>
      <c r="M16" s="57">
        <f>IF($K16="","",INDEX('2. závod'!$A:$BX,$K16+5,INDEX('Základní list'!$B:$B,MATCH($J16,'Základní list'!$A:$A,0),1)+1))</f>
        <v>7</v>
      </c>
      <c r="N16" s="58">
        <f>IF(ISBLANK($C16),"",COUNT(I16,M16))</f>
        <v>2</v>
      </c>
      <c r="O16" s="59">
        <f>IF(ISBLANK($C16),"",SUM(H16,L16))</f>
        <v>2320</v>
      </c>
      <c r="P16" s="60">
        <f>IF(ISBLANK($C16),"",SUM(I16,M16))</f>
        <v>14</v>
      </c>
      <c r="Q16" s="61">
        <f>IF(ISBLANK($C16),"",IF(ISTEXT(Q15),1,Q15+1))</f>
        <v>8</v>
      </c>
      <c r="R16" s="62" t="str">
        <f t="shared" si="0"/>
        <v>A2</v>
      </c>
      <c r="S16" s="62" t="str">
        <f t="shared" si="1"/>
        <v>A5</v>
      </c>
      <c r="T16" s="41" t="str">
        <f t="shared" si="2"/>
        <v>MO Nepomuk</v>
      </c>
    </row>
    <row r="17" spans="1:20" s="42" customFormat="1" ht="25.5" customHeight="1">
      <c r="A17" s="55"/>
      <c r="B17" s="55">
        <v>3771</v>
      </c>
      <c r="C17" s="55" t="s">
        <v>99</v>
      </c>
      <c r="D17" s="55" t="s">
        <v>100</v>
      </c>
      <c r="E17" s="55" t="s">
        <v>101</v>
      </c>
      <c r="F17" s="55" t="s">
        <v>22</v>
      </c>
      <c r="G17" s="55">
        <v>4</v>
      </c>
      <c r="H17" s="56">
        <f>IF($G17="","",INDEX('1. závod'!$A:$BX,$G17+5,INDEX('Základní list'!$B:$B,MATCH($F17,'Základní list'!$A:$A,0),1)))</f>
        <v>320</v>
      </c>
      <c r="I17" s="57">
        <f>IF($G17="","",INDEX('1. závod'!$A:$BX,$G17+5,INDEX('Základní list'!$B:$B,MATCH($F17,'Základní list'!$A:$A,0),1)+1))</f>
        <v>8.5</v>
      </c>
      <c r="J17" s="55" t="s">
        <v>22</v>
      </c>
      <c r="K17" s="55">
        <v>7</v>
      </c>
      <c r="L17" s="56">
        <f>IF($K17="","",INDEX('2. závod'!$A:$BX,$K17+5,INDEX('Základní list'!$B:$B,MATCH($J17,'Základní list'!$A:$A,0),1)))</f>
        <v>1040</v>
      </c>
      <c r="M17" s="57">
        <f>IF($K17="","",INDEX('2. závod'!$A:$BX,$K17+5,INDEX('Základní list'!$B:$B,MATCH($J17,'Základní list'!$A:$A,0),1)+1))</f>
        <v>9</v>
      </c>
      <c r="N17" s="58">
        <f>IF(ISBLANK($C17),"",COUNT(I17,M17))</f>
        <v>2</v>
      </c>
      <c r="O17" s="59">
        <f>IF(ISBLANK($C17),"",SUM(H17,L17))</f>
        <v>1360</v>
      </c>
      <c r="P17" s="60">
        <f>IF(ISBLANK($C17),"",SUM(I17,M17))</f>
        <v>17.5</v>
      </c>
      <c r="Q17" s="61">
        <f>IF(ISBLANK($C17),"",IF(ISTEXT(Q16),1,Q16+1))</f>
        <v>9</v>
      </c>
      <c r="R17" s="62" t="str">
        <f t="shared" si="0"/>
        <v>A4</v>
      </c>
      <c r="S17" s="62" t="str">
        <f t="shared" si="1"/>
        <v>A7</v>
      </c>
      <c r="T17" s="41" t="str">
        <f t="shared" si="2"/>
        <v>MO Karlovy Vary</v>
      </c>
    </row>
    <row r="18" spans="1:20" s="42" customFormat="1" ht="25.5" customHeight="1">
      <c r="A18" s="55"/>
      <c r="B18" s="55"/>
      <c r="C18" s="55"/>
      <c r="D18" s="55"/>
      <c r="E18" s="55"/>
      <c r="F18" s="55"/>
      <c r="G18" s="55"/>
      <c r="H18" s="56">
        <f>IF($G18="","",INDEX('1. závod'!$A:$BX,$G18+5,INDEX('Základní list'!$B:$B,MATCH($F18,'Základní list'!$A:$A,0),1)))</f>
      </c>
      <c r="I18" s="57">
        <f>IF($G18="","",INDEX('1. závod'!$A:$BX,$G18+5,INDEX('Základní list'!$B:$B,MATCH($F18,'Základní list'!$A:$A,0),1)+1))</f>
      </c>
      <c r="J18" s="55"/>
      <c r="K18" s="55"/>
      <c r="L18" s="56">
        <f>IF($K18="","",INDEX('2. závod'!$A:$BX,$K18+5,INDEX('Základní list'!$B:$B,MATCH($J18,'Základní list'!$A:$A,0),1)))</f>
      </c>
      <c r="M18" s="57">
        <f>IF($K18="","",INDEX('2. závod'!$A:$BX,$K18+5,INDEX('Základní list'!$B:$B,MATCH($J18,'Základní list'!$A:$A,0),1)+1))</f>
      </c>
      <c r="N18" s="58">
        <f aca="true" t="shared" si="3" ref="N9:N58">IF(ISBLANK($C18),"",COUNT(I18,M18))</f>
      </c>
      <c r="O18" s="59">
        <f aca="true" t="shared" si="4" ref="O9:O58">IF(ISBLANK($C18),"",SUM(H18,L18))</f>
      </c>
      <c r="P18" s="60">
        <f aca="true" t="shared" si="5" ref="P9:P58">IF(ISBLANK($C18),"",SUM(I18,M18))</f>
      </c>
      <c r="Q18" s="61">
        <f aca="true" t="shared" si="6" ref="Q10:Q58">IF(ISBLANK($C18),"",IF(ISTEXT(Q17),1,Q17+1))</f>
      </c>
      <c r="R18" s="62">
        <f t="shared" si="0"/>
      </c>
      <c r="S18" s="62">
        <f t="shared" si="1"/>
      </c>
      <c r="T18" s="41">
        <f t="shared" si="2"/>
      </c>
    </row>
    <row r="19" spans="1:20" s="42" customFormat="1" ht="25.5" customHeight="1">
      <c r="A19" s="55"/>
      <c r="B19" s="55"/>
      <c r="C19" s="55"/>
      <c r="D19" s="55"/>
      <c r="E19" s="55"/>
      <c r="F19" s="55"/>
      <c r="G19" s="55"/>
      <c r="H19" s="56">
        <f>IF($G19="","",INDEX('1. závod'!$A:$BX,$G19+5,INDEX('Základní list'!$B:$B,MATCH($F19,'Základní list'!$A:$A,0),1)))</f>
      </c>
      <c r="I19" s="57">
        <f>IF($G19="","",INDEX('1. závod'!$A:$BX,$G19+5,INDEX('Základní list'!$B:$B,MATCH($F19,'Základní list'!$A:$A,0),1)+1))</f>
      </c>
      <c r="J19" s="55"/>
      <c r="K19" s="55"/>
      <c r="L19" s="56">
        <f>IF($K19="","",INDEX('2. závod'!$A:$BX,$K19+5,INDEX('Základní list'!$B:$B,MATCH($J19,'Základní list'!$A:$A,0),1)))</f>
      </c>
      <c r="M19" s="57">
        <f>IF($K19="","",INDEX('2. závod'!$A:$BX,$K19+5,INDEX('Základní list'!$B:$B,MATCH($J19,'Základní list'!$A:$A,0),1)+1))</f>
      </c>
      <c r="N19" s="58">
        <f t="shared" si="3"/>
      </c>
      <c r="O19" s="59">
        <f t="shared" si="4"/>
      </c>
      <c r="P19" s="60">
        <f t="shared" si="5"/>
      </c>
      <c r="Q19" s="61">
        <f t="shared" si="6"/>
      </c>
      <c r="R19" s="62">
        <f t="shared" si="0"/>
      </c>
      <c r="S19" s="62">
        <f t="shared" si="1"/>
      </c>
      <c r="T19" s="41">
        <f t="shared" si="2"/>
      </c>
    </row>
    <row r="20" spans="1:20" s="42" customFormat="1" ht="25.5" customHeight="1">
      <c r="A20" s="55"/>
      <c r="B20" s="55"/>
      <c r="C20" s="55"/>
      <c r="D20" s="55"/>
      <c r="E20" s="55"/>
      <c r="F20" s="55"/>
      <c r="G20" s="55"/>
      <c r="H20" s="56">
        <f>IF($G20="","",INDEX('1. závod'!$A:$BX,$G20+5,INDEX('Základní list'!$B:$B,MATCH($F20,'Základní list'!$A:$A,0),1)))</f>
      </c>
      <c r="I20" s="57">
        <f>IF($G20="","",INDEX('1. závod'!$A:$BX,$G20+5,INDEX('Základní list'!$B:$B,MATCH($F20,'Základní list'!$A:$A,0),1)+1))</f>
      </c>
      <c r="J20" s="55"/>
      <c r="K20" s="55"/>
      <c r="L20" s="56">
        <f>IF($K20="","",INDEX('2. závod'!$A:$BX,$K20+5,INDEX('Základní list'!$B:$B,MATCH($J20,'Základní list'!$A:$A,0),1)))</f>
      </c>
      <c r="M20" s="57">
        <f>IF($K20="","",INDEX('2. závod'!$A:$BX,$K20+5,INDEX('Základní list'!$B:$B,MATCH($J20,'Základní list'!$A:$A,0),1)+1))</f>
      </c>
      <c r="N20" s="58">
        <f t="shared" si="3"/>
      </c>
      <c r="O20" s="59">
        <f t="shared" si="4"/>
      </c>
      <c r="P20" s="60">
        <f t="shared" si="5"/>
      </c>
      <c r="Q20" s="61">
        <f t="shared" si="6"/>
      </c>
      <c r="R20" s="62">
        <f t="shared" si="0"/>
      </c>
      <c r="S20" s="62">
        <f t="shared" si="1"/>
      </c>
      <c r="T20" s="41">
        <f t="shared" si="2"/>
      </c>
    </row>
    <row r="21" spans="1:20" s="42" customFormat="1" ht="25.5" customHeight="1">
      <c r="A21" s="55"/>
      <c r="B21" s="55"/>
      <c r="C21" s="55"/>
      <c r="D21" s="55"/>
      <c r="E21" s="55"/>
      <c r="F21" s="55"/>
      <c r="G21" s="55"/>
      <c r="H21" s="56">
        <f>IF($G21="","",INDEX('1. závod'!$A:$BX,$G21+5,INDEX('Základní list'!$B:$B,MATCH($F21,'Základní list'!$A:$A,0),1)))</f>
      </c>
      <c r="I21" s="57">
        <f>IF($G21="","",INDEX('1. závod'!$A:$BX,$G21+5,INDEX('Základní list'!$B:$B,MATCH($F21,'Základní list'!$A:$A,0),1)+1))</f>
      </c>
      <c r="J21" s="55"/>
      <c r="K21" s="55"/>
      <c r="L21" s="56">
        <f>IF($K21="","",INDEX('2. závod'!$A:$BX,$K21+5,INDEX('Základní list'!$B:$B,MATCH($J21,'Základní list'!$A:$A,0),1)))</f>
      </c>
      <c r="M21" s="57">
        <f>IF($K21="","",INDEX('2. závod'!$A:$BX,$K21+5,INDEX('Základní list'!$B:$B,MATCH($J21,'Základní list'!$A:$A,0),1)+1))</f>
      </c>
      <c r="N21" s="58">
        <f t="shared" si="3"/>
      </c>
      <c r="O21" s="59">
        <f t="shared" si="4"/>
      </c>
      <c r="P21" s="60">
        <f t="shared" si="5"/>
      </c>
      <c r="Q21" s="61">
        <f t="shared" si="6"/>
      </c>
      <c r="R21" s="62">
        <f t="shared" si="0"/>
      </c>
      <c r="S21" s="62">
        <f t="shared" si="1"/>
      </c>
      <c r="T21" s="41">
        <f t="shared" si="2"/>
      </c>
    </row>
    <row r="22" spans="1:20" s="42" customFormat="1" ht="25.5" customHeight="1">
      <c r="A22" s="55"/>
      <c r="B22" s="55"/>
      <c r="C22" s="55"/>
      <c r="D22" s="55"/>
      <c r="E22" s="55"/>
      <c r="F22" s="55"/>
      <c r="G22" s="55"/>
      <c r="H22" s="56">
        <f>IF($G22="","",INDEX('1. závod'!$A:$BX,$G22+5,INDEX('Základní list'!$B:$B,MATCH($F22,'Základní list'!$A:$A,0),1)))</f>
      </c>
      <c r="I22" s="57">
        <f>IF($G22="","",INDEX('1. závod'!$A:$BX,$G22+5,INDEX('Základní list'!$B:$B,MATCH($F22,'Základní list'!$A:$A,0),1)+1))</f>
      </c>
      <c r="J22" s="55"/>
      <c r="K22" s="55"/>
      <c r="L22" s="56">
        <f>IF($K22="","",INDEX('2. závod'!$A:$BX,$K22+5,INDEX('Základní list'!$B:$B,MATCH($J22,'Základní list'!$A:$A,0),1)))</f>
      </c>
      <c r="M22" s="57">
        <f>IF($K22="","",INDEX('2. závod'!$A:$BX,$K22+5,INDEX('Základní list'!$B:$B,MATCH($J22,'Základní list'!$A:$A,0),1)+1))</f>
      </c>
      <c r="N22" s="58">
        <f t="shared" si="3"/>
      </c>
      <c r="O22" s="59">
        <f t="shared" si="4"/>
      </c>
      <c r="P22" s="60">
        <f t="shared" si="5"/>
      </c>
      <c r="Q22" s="61">
        <f t="shared" si="6"/>
      </c>
      <c r="R22" s="62">
        <f t="shared" si="0"/>
      </c>
      <c r="S22" s="62">
        <f t="shared" si="1"/>
      </c>
      <c r="T22" s="41">
        <f t="shared" si="2"/>
      </c>
    </row>
    <row r="23" spans="1:20" s="42" customFormat="1" ht="25.5" customHeight="1">
      <c r="A23" s="55"/>
      <c r="B23" s="55"/>
      <c r="C23" s="55"/>
      <c r="D23" s="55"/>
      <c r="E23" s="55"/>
      <c r="F23" s="55"/>
      <c r="G23" s="55"/>
      <c r="H23" s="56">
        <f>IF($G23="","",INDEX('1. závod'!$A:$BX,$G23+5,INDEX('Základní list'!$B:$B,MATCH($F23,'Základní list'!$A:$A,0),1)))</f>
      </c>
      <c r="I23" s="57">
        <f>IF($G23="","",INDEX('1. závod'!$A:$BX,$G23+5,INDEX('Základní list'!$B:$B,MATCH($F23,'Základní list'!$A:$A,0),1)+1))</f>
      </c>
      <c r="J23" s="55"/>
      <c r="K23" s="55"/>
      <c r="L23" s="56">
        <f>IF($K23="","",INDEX('2. závod'!$A:$BX,$K23+5,INDEX('Základní list'!$B:$B,MATCH($J23,'Základní list'!$A:$A,0),1)))</f>
      </c>
      <c r="M23" s="57">
        <f>IF($K23="","",INDEX('2. závod'!$A:$BX,$K23+5,INDEX('Základní list'!$B:$B,MATCH($J23,'Základní list'!$A:$A,0),1)+1))</f>
      </c>
      <c r="N23" s="58">
        <f t="shared" si="3"/>
      </c>
      <c r="O23" s="59">
        <f t="shared" si="4"/>
      </c>
      <c r="P23" s="60">
        <f t="shared" si="5"/>
      </c>
      <c r="Q23" s="61">
        <f t="shared" si="6"/>
      </c>
      <c r="R23" s="62">
        <f t="shared" si="0"/>
      </c>
      <c r="S23" s="62">
        <f t="shared" si="1"/>
      </c>
      <c r="T23" s="41">
        <f t="shared" si="2"/>
      </c>
    </row>
    <row r="24" spans="1:20" s="42" customFormat="1" ht="25.5" customHeight="1">
      <c r="A24" s="55"/>
      <c r="B24" s="55"/>
      <c r="C24" s="55"/>
      <c r="D24" s="55"/>
      <c r="E24" s="55"/>
      <c r="F24" s="55"/>
      <c r="G24" s="55"/>
      <c r="H24" s="56">
        <f>IF($G24="","",INDEX('1. závod'!$A:$BX,$G24+5,INDEX('Základní list'!$B:$B,MATCH($F24,'Základní list'!$A:$A,0),1)))</f>
      </c>
      <c r="I24" s="57">
        <f>IF($G24="","",INDEX('1. závod'!$A:$BX,$G24+5,INDEX('Základní list'!$B:$B,MATCH($F24,'Základní list'!$A:$A,0),1)+1))</f>
      </c>
      <c r="J24" s="55"/>
      <c r="K24" s="55"/>
      <c r="L24" s="56">
        <f>IF($K24="","",INDEX('2. závod'!$A:$BX,$K24+5,INDEX('Základní list'!$B:$B,MATCH($J24,'Základní list'!$A:$A,0),1)))</f>
      </c>
      <c r="M24" s="57">
        <f>IF($K24="","",INDEX('2. závod'!$A:$BX,$K24+5,INDEX('Základní list'!$B:$B,MATCH($J24,'Základní list'!$A:$A,0),1)+1))</f>
      </c>
      <c r="N24" s="58">
        <f t="shared" si="3"/>
      </c>
      <c r="O24" s="59">
        <f t="shared" si="4"/>
      </c>
      <c r="P24" s="60">
        <f t="shared" si="5"/>
      </c>
      <c r="Q24" s="61">
        <f t="shared" si="6"/>
      </c>
      <c r="R24" s="62">
        <f t="shared" si="0"/>
      </c>
      <c r="S24" s="62">
        <f t="shared" si="1"/>
      </c>
      <c r="T24" s="41">
        <f t="shared" si="2"/>
      </c>
    </row>
    <row r="25" spans="1:20" s="42" customFormat="1" ht="25.5" customHeight="1">
      <c r="A25" s="55"/>
      <c r="B25" s="55"/>
      <c r="C25" s="55"/>
      <c r="D25" s="55"/>
      <c r="E25" s="55"/>
      <c r="F25" s="55"/>
      <c r="G25" s="55"/>
      <c r="H25" s="56">
        <f>IF($G25="","",INDEX('1. závod'!$A:$BX,$G25+5,INDEX('Základní list'!$B:$B,MATCH($F25,'Základní list'!$A:$A,0),1)))</f>
      </c>
      <c r="I25" s="57">
        <f>IF($G25="","",INDEX('1. závod'!$A:$BX,$G25+5,INDEX('Základní list'!$B:$B,MATCH($F25,'Základní list'!$A:$A,0),1)+1))</f>
      </c>
      <c r="J25" s="55"/>
      <c r="K25" s="55"/>
      <c r="L25" s="56">
        <f>IF($K25="","",INDEX('2. závod'!$A:$BX,$K25+5,INDEX('Základní list'!$B:$B,MATCH($J25,'Základní list'!$A:$A,0),1)))</f>
      </c>
      <c r="M25" s="57">
        <f>IF($K25="","",INDEX('2. závod'!$A:$BX,$K25+5,INDEX('Základní list'!$B:$B,MATCH($J25,'Základní list'!$A:$A,0),1)+1))</f>
      </c>
      <c r="N25" s="58">
        <f t="shared" si="3"/>
      </c>
      <c r="O25" s="59">
        <f t="shared" si="4"/>
      </c>
      <c r="P25" s="60">
        <f t="shared" si="5"/>
      </c>
      <c r="Q25" s="61">
        <f t="shared" si="6"/>
      </c>
      <c r="R25" s="62">
        <f t="shared" si="0"/>
      </c>
      <c r="S25" s="62">
        <f t="shared" si="1"/>
      </c>
      <c r="T25" s="41">
        <f t="shared" si="2"/>
      </c>
    </row>
    <row r="26" spans="1:20" s="42" customFormat="1" ht="25.5" customHeight="1">
      <c r="A26" s="55"/>
      <c r="B26" s="55"/>
      <c r="C26" s="55"/>
      <c r="D26" s="55"/>
      <c r="E26" s="55"/>
      <c r="F26" s="55"/>
      <c r="G26" s="55"/>
      <c r="H26" s="56">
        <f>IF($G26="","",INDEX('1. závod'!$A:$BX,$G26+5,INDEX('Základní list'!$B:$B,MATCH($F26,'Základní list'!$A:$A,0),1)))</f>
      </c>
      <c r="I26" s="57">
        <f>IF($G26="","",INDEX('1. závod'!$A:$BX,$G26+5,INDEX('Základní list'!$B:$B,MATCH($F26,'Základní list'!$A:$A,0),1)+1))</f>
      </c>
      <c r="J26" s="55"/>
      <c r="K26" s="55"/>
      <c r="L26" s="56">
        <f>IF($K26="","",INDEX('2. závod'!$A:$BX,$K26+5,INDEX('Základní list'!$B:$B,MATCH($J26,'Základní list'!$A:$A,0),1)))</f>
      </c>
      <c r="M26" s="57">
        <f>IF($K26="","",INDEX('2. závod'!$A:$BX,$K26+5,INDEX('Základní list'!$B:$B,MATCH($J26,'Základní list'!$A:$A,0),1)+1))</f>
      </c>
      <c r="N26" s="58">
        <f t="shared" si="3"/>
      </c>
      <c r="O26" s="59">
        <f t="shared" si="4"/>
      </c>
      <c r="P26" s="60">
        <f t="shared" si="5"/>
      </c>
      <c r="Q26" s="61">
        <f t="shared" si="6"/>
      </c>
      <c r="R26" s="62">
        <f t="shared" si="0"/>
      </c>
      <c r="S26" s="62">
        <f t="shared" si="1"/>
      </c>
      <c r="T26" s="41">
        <f t="shared" si="2"/>
      </c>
    </row>
    <row r="27" spans="1:20" s="42" customFormat="1" ht="25.5" customHeight="1">
      <c r="A27" s="55"/>
      <c r="B27" s="55"/>
      <c r="C27" s="55"/>
      <c r="D27" s="55"/>
      <c r="E27" s="55"/>
      <c r="F27" s="55"/>
      <c r="G27" s="55"/>
      <c r="H27" s="56">
        <f>IF($G27="","",INDEX('1. závod'!$A:$BX,$G27+5,INDEX('Základní list'!$B:$B,MATCH($F27,'Základní list'!$A:$A,0),1)))</f>
      </c>
      <c r="I27" s="57">
        <f>IF($G27="","",INDEX('1. závod'!$A:$BX,$G27+5,INDEX('Základní list'!$B:$B,MATCH($F27,'Základní list'!$A:$A,0),1)+1))</f>
      </c>
      <c r="J27" s="55"/>
      <c r="K27" s="55"/>
      <c r="L27" s="56">
        <f>IF($K27="","",INDEX('2. závod'!$A:$BX,$K27+5,INDEX('Základní list'!$B:$B,MATCH($J27,'Základní list'!$A:$A,0),1)))</f>
      </c>
      <c r="M27" s="57">
        <f>IF($K27="","",INDEX('2. závod'!$A:$BX,$K27+5,INDEX('Základní list'!$B:$B,MATCH($J27,'Základní list'!$A:$A,0),1)+1))</f>
      </c>
      <c r="N27" s="58">
        <f t="shared" si="3"/>
      </c>
      <c r="O27" s="59">
        <f t="shared" si="4"/>
      </c>
      <c r="P27" s="60">
        <f t="shared" si="5"/>
      </c>
      <c r="Q27" s="61">
        <f t="shared" si="6"/>
      </c>
      <c r="R27" s="62">
        <f aca="true" t="shared" si="7" ref="R27:R58">CONCATENATE(F27,G27)</f>
      </c>
      <c r="S27" s="62">
        <f t="shared" si="1"/>
      </c>
      <c r="T27" s="41">
        <f aca="true" t="shared" si="8" ref="T27:T58">IF(ISBLANK(E27),"",E27)</f>
      </c>
    </row>
    <row r="28" spans="1:20" s="42" customFormat="1" ht="25.5" customHeight="1">
      <c r="A28" s="55"/>
      <c r="B28" s="55"/>
      <c r="C28" s="55"/>
      <c r="D28" s="55"/>
      <c r="E28" s="55"/>
      <c r="F28" s="55"/>
      <c r="G28" s="55"/>
      <c r="H28" s="56">
        <f>IF($G28="","",INDEX('1. závod'!$A:$BX,$G28+5,INDEX('Základní list'!$B:$B,MATCH($F28,'Základní list'!$A:$A,0),1)))</f>
      </c>
      <c r="I28" s="57">
        <f>IF($G28="","",INDEX('1. závod'!$A:$BX,$G28+5,INDEX('Základní list'!$B:$B,MATCH($F28,'Základní list'!$A:$A,0),1)+1))</f>
      </c>
      <c r="J28" s="55"/>
      <c r="K28" s="55"/>
      <c r="L28" s="56">
        <f>IF($K28="","",INDEX('2. závod'!$A:$BX,$K28+5,INDEX('Základní list'!$B:$B,MATCH($J28,'Základní list'!$A:$A,0),1)))</f>
      </c>
      <c r="M28" s="57">
        <f>IF($K28="","",INDEX('2. závod'!$A:$BX,$K28+5,INDEX('Základní list'!$B:$B,MATCH($J28,'Základní list'!$A:$A,0),1)+1))</f>
      </c>
      <c r="N28" s="58">
        <f t="shared" si="3"/>
      </c>
      <c r="O28" s="59">
        <f t="shared" si="4"/>
      </c>
      <c r="P28" s="60">
        <f t="shared" si="5"/>
      </c>
      <c r="Q28" s="61">
        <f t="shared" si="6"/>
      </c>
      <c r="R28" s="62">
        <f t="shared" si="7"/>
      </c>
      <c r="S28" s="62">
        <f t="shared" si="1"/>
      </c>
      <c r="T28" s="41">
        <f t="shared" si="8"/>
      </c>
    </row>
    <row r="29" spans="1:20" s="42" customFormat="1" ht="25.5" customHeight="1">
      <c r="A29" s="55"/>
      <c r="B29" s="55"/>
      <c r="C29" s="55"/>
      <c r="D29" s="55"/>
      <c r="E29" s="55"/>
      <c r="F29" s="55"/>
      <c r="G29" s="55"/>
      <c r="H29" s="56">
        <f>IF($G29="","",INDEX('1. závod'!$A:$BX,$G29+5,INDEX('Základní list'!$B:$B,MATCH($F29,'Základní list'!$A:$A,0),1)))</f>
      </c>
      <c r="I29" s="57">
        <f>IF($G29="","",INDEX('1. závod'!$A:$BX,$G29+5,INDEX('Základní list'!$B:$B,MATCH($F29,'Základní list'!$A:$A,0),1)+1))</f>
      </c>
      <c r="J29" s="55"/>
      <c r="K29" s="55"/>
      <c r="L29" s="56">
        <f>IF($K29="","",INDEX('2. závod'!$A:$BX,$K29+5,INDEX('Základní list'!$B:$B,MATCH($J29,'Základní list'!$A:$A,0),1)))</f>
      </c>
      <c r="M29" s="57">
        <f>IF($K29="","",INDEX('2. závod'!$A:$BX,$K29+5,INDEX('Základní list'!$B:$B,MATCH($J29,'Základní list'!$A:$A,0),1)+1))</f>
      </c>
      <c r="N29" s="58">
        <f t="shared" si="3"/>
      </c>
      <c r="O29" s="59">
        <f t="shared" si="4"/>
      </c>
      <c r="P29" s="60">
        <f t="shared" si="5"/>
      </c>
      <c r="Q29" s="61">
        <f t="shared" si="6"/>
      </c>
      <c r="R29" s="62">
        <f t="shared" si="7"/>
      </c>
      <c r="S29" s="62">
        <f t="shared" si="1"/>
      </c>
      <c r="T29" s="41">
        <f t="shared" si="8"/>
      </c>
    </row>
    <row r="30" spans="1:20" s="42" customFormat="1" ht="25.5" customHeight="1">
      <c r="A30" s="55"/>
      <c r="B30" s="55"/>
      <c r="C30" s="55"/>
      <c r="D30" s="55"/>
      <c r="E30" s="55"/>
      <c r="F30" s="55"/>
      <c r="G30" s="55"/>
      <c r="H30" s="56">
        <f>IF($G30="","",INDEX('1. závod'!$A:$BX,$G30+5,INDEX('Základní list'!$B:$B,MATCH($F30,'Základní list'!$A:$A,0),1)))</f>
      </c>
      <c r="I30" s="57">
        <f>IF($G30="","",INDEX('1. závod'!$A:$BX,$G30+5,INDEX('Základní list'!$B:$B,MATCH($F30,'Základní list'!$A:$A,0),1)+1))</f>
      </c>
      <c r="J30" s="55"/>
      <c r="K30" s="55"/>
      <c r="L30" s="56">
        <f>IF($K30="","",INDEX('2. závod'!$A:$BX,$K30+5,INDEX('Základní list'!$B:$B,MATCH($J30,'Základní list'!$A:$A,0),1)))</f>
      </c>
      <c r="M30" s="57">
        <f>IF($K30="","",INDEX('2. závod'!$A:$BX,$K30+5,INDEX('Základní list'!$B:$B,MATCH($J30,'Základní list'!$A:$A,0),1)+1))</f>
      </c>
      <c r="N30" s="58">
        <f t="shared" si="3"/>
      </c>
      <c r="O30" s="59">
        <f t="shared" si="4"/>
      </c>
      <c r="P30" s="60">
        <f t="shared" si="5"/>
      </c>
      <c r="Q30" s="61">
        <f t="shared" si="6"/>
      </c>
      <c r="R30" s="62">
        <f t="shared" si="7"/>
      </c>
      <c r="S30" s="62">
        <f t="shared" si="1"/>
      </c>
      <c r="T30" s="41">
        <f t="shared" si="8"/>
      </c>
    </row>
    <row r="31" spans="1:20" s="42" customFormat="1" ht="25.5" customHeight="1">
      <c r="A31" s="55"/>
      <c r="B31" s="55"/>
      <c r="C31" s="55"/>
      <c r="D31" s="55"/>
      <c r="E31" s="55"/>
      <c r="F31" s="55"/>
      <c r="G31" s="55"/>
      <c r="H31" s="56">
        <f>IF($G31="","",INDEX('1. závod'!$A:$BX,$G31+5,INDEX('Základní list'!$B:$B,MATCH($F31,'Základní list'!$A:$A,0),1)))</f>
      </c>
      <c r="I31" s="57">
        <f>IF($G31="","",INDEX('1. závod'!$A:$BX,$G31+5,INDEX('Základní list'!$B:$B,MATCH($F31,'Základní list'!$A:$A,0),1)+1))</f>
      </c>
      <c r="J31" s="55"/>
      <c r="K31" s="55"/>
      <c r="L31" s="56">
        <f>IF($K31="","",INDEX('2. závod'!$A:$BX,$K31+5,INDEX('Základní list'!$B:$B,MATCH($J31,'Základní list'!$A:$A,0),1)))</f>
      </c>
      <c r="M31" s="57">
        <f>IF($K31="","",INDEX('2. závod'!$A:$BX,$K31+5,INDEX('Základní list'!$B:$B,MATCH($J31,'Základní list'!$A:$A,0),1)+1))</f>
      </c>
      <c r="N31" s="58">
        <f t="shared" si="3"/>
      </c>
      <c r="O31" s="59">
        <f t="shared" si="4"/>
      </c>
      <c r="P31" s="60">
        <f t="shared" si="5"/>
      </c>
      <c r="Q31" s="61">
        <f t="shared" si="6"/>
      </c>
      <c r="R31" s="62">
        <f t="shared" si="7"/>
      </c>
      <c r="S31" s="62">
        <f t="shared" si="1"/>
      </c>
      <c r="T31" s="41">
        <f t="shared" si="8"/>
      </c>
    </row>
    <row r="32" spans="1:20" s="42" customFormat="1" ht="25.5" customHeight="1">
      <c r="A32" s="55"/>
      <c r="B32" s="55"/>
      <c r="C32" s="55"/>
      <c r="D32" s="55"/>
      <c r="E32" s="55"/>
      <c r="F32" s="55"/>
      <c r="G32" s="55"/>
      <c r="H32" s="56">
        <f>IF($G32="","",INDEX('1. závod'!$A:$BX,$G32+5,INDEX('Základní list'!$B:$B,MATCH($F32,'Základní list'!$A:$A,0),1)))</f>
      </c>
      <c r="I32" s="57">
        <f>IF($G32="","",INDEX('1. závod'!$A:$BX,$G32+5,INDEX('Základní list'!$B:$B,MATCH($F32,'Základní list'!$A:$A,0),1)+1))</f>
      </c>
      <c r="J32" s="55"/>
      <c r="K32" s="55"/>
      <c r="L32" s="56">
        <f>IF($K32="","",INDEX('2. závod'!$A:$BX,$K32+5,INDEX('Základní list'!$B:$B,MATCH($J32,'Základní list'!$A:$A,0),1)))</f>
      </c>
      <c r="M32" s="57">
        <f>IF($K32="","",INDEX('2. závod'!$A:$BX,$K32+5,INDEX('Základní list'!$B:$B,MATCH($J32,'Základní list'!$A:$A,0),1)+1))</f>
      </c>
      <c r="N32" s="58">
        <f t="shared" si="3"/>
      </c>
      <c r="O32" s="59">
        <f t="shared" si="4"/>
      </c>
      <c r="P32" s="60">
        <f t="shared" si="5"/>
      </c>
      <c r="Q32" s="61">
        <f t="shared" si="6"/>
      </c>
      <c r="R32" s="62">
        <f t="shared" si="7"/>
      </c>
      <c r="S32" s="62">
        <f t="shared" si="1"/>
      </c>
      <c r="T32" s="41">
        <f t="shared" si="8"/>
      </c>
    </row>
    <row r="33" spans="1:20" s="42" customFormat="1" ht="25.5" customHeight="1">
      <c r="A33" s="55"/>
      <c r="B33" s="55"/>
      <c r="C33" s="55"/>
      <c r="D33" s="55"/>
      <c r="E33" s="55"/>
      <c r="F33" s="55"/>
      <c r="G33" s="55"/>
      <c r="H33" s="56">
        <f>IF($G33="","",INDEX('1. závod'!$A:$BX,$G33+5,INDEX('Základní list'!$B:$B,MATCH($F33,'Základní list'!$A:$A,0),1)))</f>
      </c>
      <c r="I33" s="57">
        <f>IF($G33="","",INDEX('1. závod'!$A:$BX,$G33+5,INDEX('Základní list'!$B:$B,MATCH($F33,'Základní list'!$A:$A,0),1)+1))</f>
      </c>
      <c r="J33" s="55"/>
      <c r="K33" s="55"/>
      <c r="L33" s="56">
        <f>IF($K33="","",INDEX('2. závod'!$A:$BX,$K33+5,INDEX('Základní list'!$B:$B,MATCH($J33,'Základní list'!$A:$A,0),1)))</f>
      </c>
      <c r="M33" s="57">
        <f>IF($K33="","",INDEX('2. závod'!$A:$BX,$K33+5,INDEX('Základní list'!$B:$B,MATCH($J33,'Základní list'!$A:$A,0),1)+1))</f>
      </c>
      <c r="N33" s="58">
        <f t="shared" si="3"/>
      </c>
      <c r="O33" s="59">
        <f t="shared" si="4"/>
      </c>
      <c r="P33" s="60">
        <f t="shared" si="5"/>
      </c>
      <c r="Q33" s="61">
        <f t="shared" si="6"/>
      </c>
      <c r="R33" s="62">
        <f t="shared" si="7"/>
      </c>
      <c r="S33" s="62">
        <f t="shared" si="1"/>
      </c>
      <c r="T33" s="41">
        <f t="shared" si="8"/>
      </c>
    </row>
    <row r="34" spans="1:20" s="42" customFormat="1" ht="25.5" customHeight="1">
      <c r="A34" s="55"/>
      <c r="B34" s="55"/>
      <c r="C34" s="55"/>
      <c r="D34" s="55"/>
      <c r="E34" s="55"/>
      <c r="F34" s="55"/>
      <c r="G34" s="55"/>
      <c r="H34" s="56">
        <f>IF($G34="","",INDEX('1. závod'!$A:$BX,$G34+5,INDEX('Základní list'!$B:$B,MATCH($F34,'Základní list'!$A:$A,0),1)))</f>
      </c>
      <c r="I34" s="57">
        <f>IF($G34="","",INDEX('1. závod'!$A:$BX,$G34+5,INDEX('Základní list'!$B:$B,MATCH($F34,'Základní list'!$A:$A,0),1)+1))</f>
      </c>
      <c r="J34" s="55"/>
      <c r="K34" s="55"/>
      <c r="L34" s="56">
        <f>IF($K34="","",INDEX('2. závod'!$A:$BX,$K34+5,INDEX('Základní list'!$B:$B,MATCH($J34,'Základní list'!$A:$A,0),1)))</f>
      </c>
      <c r="M34" s="57">
        <f>IF($K34="","",INDEX('2. závod'!$A:$BX,$K34+5,INDEX('Základní list'!$B:$B,MATCH($J34,'Základní list'!$A:$A,0),1)+1))</f>
      </c>
      <c r="N34" s="58">
        <f t="shared" si="3"/>
      </c>
      <c r="O34" s="59">
        <f t="shared" si="4"/>
      </c>
      <c r="P34" s="60">
        <f t="shared" si="5"/>
      </c>
      <c r="Q34" s="61">
        <f t="shared" si="6"/>
      </c>
      <c r="R34" s="62">
        <f t="shared" si="7"/>
      </c>
      <c r="S34" s="62">
        <f t="shared" si="1"/>
      </c>
      <c r="T34" s="41">
        <f t="shared" si="8"/>
      </c>
    </row>
    <row r="35" spans="1:20" s="42" customFormat="1" ht="25.5" customHeight="1">
      <c r="A35" s="55"/>
      <c r="B35" s="55"/>
      <c r="C35" s="55"/>
      <c r="D35" s="55"/>
      <c r="E35" s="55"/>
      <c r="F35" s="55"/>
      <c r="G35" s="55"/>
      <c r="H35" s="56">
        <f>IF($G35="","",INDEX('1. závod'!$A:$BX,$G35+5,INDEX('Základní list'!$B:$B,MATCH($F35,'Základní list'!$A:$A,0),1)))</f>
      </c>
      <c r="I35" s="57">
        <f>IF($G35="","",INDEX('1. závod'!$A:$BX,$G35+5,INDEX('Základní list'!$B:$B,MATCH($F35,'Základní list'!$A:$A,0),1)+1))</f>
      </c>
      <c r="J35" s="55"/>
      <c r="K35" s="55"/>
      <c r="L35" s="56">
        <f>IF($K35="","",INDEX('2. závod'!$A:$BX,$K35+5,INDEX('Základní list'!$B:$B,MATCH($J35,'Základní list'!$A:$A,0),1)))</f>
      </c>
      <c r="M35" s="57">
        <f>IF($K35="","",INDEX('2. závod'!$A:$BX,$K35+5,INDEX('Základní list'!$B:$B,MATCH($J35,'Základní list'!$A:$A,0),1)+1))</f>
      </c>
      <c r="N35" s="58">
        <f t="shared" si="3"/>
      </c>
      <c r="O35" s="59">
        <f t="shared" si="4"/>
      </c>
      <c r="P35" s="60">
        <f t="shared" si="5"/>
      </c>
      <c r="Q35" s="61">
        <f t="shared" si="6"/>
      </c>
      <c r="R35" s="62">
        <f t="shared" si="7"/>
      </c>
      <c r="S35" s="62">
        <f t="shared" si="1"/>
      </c>
      <c r="T35" s="41">
        <f t="shared" si="8"/>
      </c>
    </row>
    <row r="36" spans="1:20" s="42" customFormat="1" ht="25.5" customHeight="1">
      <c r="A36" s="55"/>
      <c r="B36" s="55"/>
      <c r="C36" s="55"/>
      <c r="D36" s="55"/>
      <c r="E36" s="55"/>
      <c r="F36" s="55"/>
      <c r="G36" s="55"/>
      <c r="H36" s="56">
        <f>IF($G36="","",INDEX('1. závod'!$A:$BX,$G36+5,INDEX('Základní list'!$B:$B,MATCH($F36,'Základní list'!$A:$A,0),1)))</f>
      </c>
      <c r="I36" s="57">
        <f>IF($G36="","",INDEX('1. závod'!$A:$BX,$G36+5,INDEX('Základní list'!$B:$B,MATCH($F36,'Základní list'!$A:$A,0),1)+1))</f>
      </c>
      <c r="J36" s="55"/>
      <c r="K36" s="55"/>
      <c r="L36" s="56">
        <f>IF($K36="","",INDEX('2. závod'!$A:$BX,$K36+5,INDEX('Základní list'!$B:$B,MATCH($J36,'Základní list'!$A:$A,0),1)))</f>
      </c>
      <c r="M36" s="57">
        <f>IF($K36="","",INDEX('2. závod'!$A:$BX,$K36+5,INDEX('Základní list'!$B:$B,MATCH($J36,'Základní list'!$A:$A,0),1)+1))</f>
      </c>
      <c r="N36" s="58">
        <f t="shared" si="3"/>
      </c>
      <c r="O36" s="59">
        <f t="shared" si="4"/>
      </c>
      <c r="P36" s="60">
        <f t="shared" si="5"/>
      </c>
      <c r="Q36" s="61">
        <f t="shared" si="6"/>
      </c>
      <c r="R36" s="62">
        <f t="shared" si="7"/>
      </c>
      <c r="S36" s="62">
        <f t="shared" si="1"/>
      </c>
      <c r="T36" s="41">
        <f t="shared" si="8"/>
      </c>
    </row>
    <row r="37" spans="1:20" s="42" customFormat="1" ht="25.5" customHeight="1">
      <c r="A37" s="55"/>
      <c r="B37" s="55"/>
      <c r="C37" s="55"/>
      <c r="D37" s="55"/>
      <c r="E37" s="55"/>
      <c r="F37" s="55"/>
      <c r="G37" s="55"/>
      <c r="H37" s="56">
        <f>IF($G37="","",INDEX('1. závod'!$A:$BX,$G37+5,INDEX('Základní list'!$B:$B,MATCH($F37,'Základní list'!$A:$A,0),1)))</f>
      </c>
      <c r="I37" s="57">
        <f>IF($G37="","",INDEX('1. závod'!$A:$BX,$G37+5,INDEX('Základní list'!$B:$B,MATCH($F37,'Základní list'!$A:$A,0),1)+1))</f>
      </c>
      <c r="J37" s="55"/>
      <c r="K37" s="55"/>
      <c r="L37" s="56">
        <f>IF($K37="","",INDEX('2. závod'!$A:$BX,$K37+5,INDEX('Základní list'!$B:$B,MATCH($J37,'Základní list'!$A:$A,0),1)))</f>
      </c>
      <c r="M37" s="57">
        <f>IF($K37="","",INDEX('2. závod'!$A:$BX,$K37+5,INDEX('Základní list'!$B:$B,MATCH($J37,'Základní list'!$A:$A,0),1)+1))</f>
      </c>
      <c r="N37" s="58">
        <f t="shared" si="3"/>
      </c>
      <c r="O37" s="59">
        <f t="shared" si="4"/>
      </c>
      <c r="P37" s="60">
        <f t="shared" si="5"/>
      </c>
      <c r="Q37" s="61">
        <f t="shared" si="6"/>
      </c>
      <c r="R37" s="62">
        <f t="shared" si="7"/>
      </c>
      <c r="S37" s="62">
        <f t="shared" si="1"/>
      </c>
      <c r="T37" s="41">
        <f t="shared" si="8"/>
      </c>
    </row>
    <row r="38" spans="1:20" s="42" customFormat="1" ht="25.5" customHeight="1">
      <c r="A38" s="55"/>
      <c r="B38" s="55"/>
      <c r="C38" s="55"/>
      <c r="D38" s="55"/>
      <c r="E38" s="55"/>
      <c r="F38" s="55"/>
      <c r="G38" s="55"/>
      <c r="H38" s="56">
        <f>IF($G38="","",INDEX('1. závod'!$A:$BX,$G38+5,INDEX('Základní list'!$B:$B,MATCH($F38,'Základní list'!$A:$A,0),1)))</f>
      </c>
      <c r="I38" s="57">
        <f>IF($G38="","",INDEX('1. závod'!$A:$BX,$G38+5,INDEX('Základní list'!$B:$B,MATCH($F38,'Základní list'!$A:$A,0),1)+1))</f>
      </c>
      <c r="J38" s="55"/>
      <c r="K38" s="55"/>
      <c r="L38" s="56">
        <f>IF($K38="","",INDEX('2. závod'!$A:$BX,$K38+5,INDEX('Základní list'!$B:$B,MATCH($J38,'Základní list'!$A:$A,0),1)))</f>
      </c>
      <c r="M38" s="57">
        <f>IF($K38="","",INDEX('2. závod'!$A:$BX,$K38+5,INDEX('Základní list'!$B:$B,MATCH($J38,'Základní list'!$A:$A,0),1)+1))</f>
      </c>
      <c r="N38" s="58">
        <f t="shared" si="3"/>
      </c>
      <c r="O38" s="59">
        <f t="shared" si="4"/>
      </c>
      <c r="P38" s="60">
        <f t="shared" si="5"/>
      </c>
      <c r="Q38" s="61">
        <f t="shared" si="6"/>
      </c>
      <c r="R38" s="62">
        <f t="shared" si="7"/>
      </c>
      <c r="S38" s="62">
        <f t="shared" si="1"/>
      </c>
      <c r="T38" s="41">
        <f t="shared" si="8"/>
      </c>
    </row>
    <row r="39" spans="1:20" s="42" customFormat="1" ht="25.5" customHeight="1">
      <c r="A39" s="55"/>
      <c r="B39" s="55"/>
      <c r="C39" s="55"/>
      <c r="D39" s="55"/>
      <c r="E39" s="55"/>
      <c r="F39" s="55"/>
      <c r="G39" s="55"/>
      <c r="H39" s="56">
        <f>IF($G39="","",INDEX('1. závod'!$A:$BX,$G39+5,INDEX('Základní list'!$B:$B,MATCH($F39,'Základní list'!$A:$A,0),1)))</f>
      </c>
      <c r="I39" s="57">
        <f>IF($G39="","",INDEX('1. závod'!$A:$BX,$G39+5,INDEX('Základní list'!$B:$B,MATCH($F39,'Základní list'!$A:$A,0),1)+1))</f>
      </c>
      <c r="J39" s="55"/>
      <c r="K39" s="55"/>
      <c r="L39" s="56">
        <f>IF($K39="","",INDEX('2. závod'!$A:$BX,$K39+5,INDEX('Základní list'!$B:$B,MATCH($J39,'Základní list'!$A:$A,0),1)))</f>
      </c>
      <c r="M39" s="57">
        <f>IF($K39="","",INDEX('2. závod'!$A:$BX,$K39+5,INDEX('Základní list'!$B:$B,MATCH($J39,'Základní list'!$A:$A,0),1)+1))</f>
      </c>
      <c r="N39" s="58">
        <f t="shared" si="3"/>
      </c>
      <c r="O39" s="59">
        <f t="shared" si="4"/>
      </c>
      <c r="P39" s="60">
        <f t="shared" si="5"/>
      </c>
      <c r="Q39" s="61">
        <f t="shared" si="6"/>
      </c>
      <c r="R39" s="62">
        <f t="shared" si="7"/>
      </c>
      <c r="S39" s="62">
        <f t="shared" si="1"/>
      </c>
      <c r="T39" s="41">
        <f t="shared" si="8"/>
      </c>
    </row>
    <row r="40" spans="1:20" s="42" customFormat="1" ht="25.5" customHeight="1">
      <c r="A40" s="55"/>
      <c r="B40" s="55"/>
      <c r="C40" s="55"/>
      <c r="D40" s="55"/>
      <c r="E40" s="55"/>
      <c r="F40" s="55"/>
      <c r="G40" s="55"/>
      <c r="H40" s="56">
        <f>IF($G40="","",INDEX('1. závod'!$A:$BX,$G40+5,INDEX('Základní list'!$B:$B,MATCH($F40,'Základní list'!$A:$A,0),1)))</f>
      </c>
      <c r="I40" s="57">
        <f>IF($G40="","",INDEX('1. závod'!$A:$BX,$G40+5,INDEX('Základní list'!$B:$B,MATCH($F40,'Základní list'!$A:$A,0),1)+1))</f>
      </c>
      <c r="J40" s="55"/>
      <c r="K40" s="55"/>
      <c r="L40" s="56">
        <f>IF($K40="","",INDEX('2. závod'!$A:$BX,$K40+5,INDEX('Základní list'!$B:$B,MATCH($J40,'Základní list'!$A:$A,0),1)))</f>
      </c>
      <c r="M40" s="57">
        <f>IF($K40="","",INDEX('2. závod'!$A:$BX,$K40+5,INDEX('Základní list'!$B:$B,MATCH($J40,'Základní list'!$A:$A,0),1)+1))</f>
      </c>
      <c r="N40" s="58">
        <f t="shared" si="3"/>
      </c>
      <c r="O40" s="59">
        <f t="shared" si="4"/>
      </c>
      <c r="P40" s="60">
        <f t="shared" si="5"/>
      </c>
      <c r="Q40" s="61">
        <f t="shared" si="6"/>
      </c>
      <c r="R40" s="62">
        <f t="shared" si="7"/>
      </c>
      <c r="S40" s="62">
        <f t="shared" si="1"/>
      </c>
      <c r="T40" s="41">
        <f t="shared" si="8"/>
      </c>
    </row>
    <row r="41" spans="1:20" s="42" customFormat="1" ht="25.5" customHeight="1">
      <c r="A41" s="55"/>
      <c r="B41" s="55"/>
      <c r="C41" s="55"/>
      <c r="D41" s="55"/>
      <c r="E41" s="55"/>
      <c r="F41" s="55"/>
      <c r="G41" s="55"/>
      <c r="H41" s="56">
        <f>IF($G41="","",INDEX('1. závod'!$A:$BX,$G41+5,INDEX('Základní list'!$B:$B,MATCH($F41,'Základní list'!$A:$A,0),1)))</f>
      </c>
      <c r="I41" s="57">
        <f>IF($G41="","",INDEX('1. závod'!$A:$BX,$G41+5,INDEX('Základní list'!$B:$B,MATCH($F41,'Základní list'!$A:$A,0),1)+1))</f>
      </c>
      <c r="J41" s="55"/>
      <c r="K41" s="55"/>
      <c r="L41" s="56">
        <f>IF($K41="","",INDEX('2. závod'!$A:$BX,$K41+5,INDEX('Základní list'!$B:$B,MATCH($J41,'Základní list'!$A:$A,0),1)))</f>
      </c>
      <c r="M41" s="57">
        <f>IF($K41="","",INDEX('2. závod'!$A:$BX,$K41+5,INDEX('Základní list'!$B:$B,MATCH($J41,'Základní list'!$A:$A,0),1)+1))</f>
      </c>
      <c r="N41" s="58">
        <f t="shared" si="3"/>
      </c>
      <c r="O41" s="59">
        <f t="shared" si="4"/>
      </c>
      <c r="P41" s="60">
        <f t="shared" si="5"/>
      </c>
      <c r="Q41" s="61">
        <f t="shared" si="6"/>
      </c>
      <c r="R41" s="62"/>
      <c r="S41" s="62"/>
      <c r="T41" s="41"/>
    </row>
    <row r="42" spans="1:20" s="42" customFormat="1" ht="25.5" customHeight="1">
      <c r="A42" s="55"/>
      <c r="B42" s="55"/>
      <c r="C42" s="55"/>
      <c r="D42" s="55"/>
      <c r="E42" s="55"/>
      <c r="F42" s="55"/>
      <c r="G42" s="55"/>
      <c r="H42" s="56">
        <f>IF($G42="","",INDEX('1. závod'!$A:$BX,$G42+5,INDEX('Základní list'!$B:$B,MATCH($F42,'Základní list'!$A:$A,0),1)))</f>
      </c>
      <c r="I42" s="57">
        <f>IF($G42="","",INDEX('1. závod'!$A:$BX,$G42+5,INDEX('Základní list'!$B:$B,MATCH($F42,'Základní list'!$A:$A,0),1)+1))</f>
      </c>
      <c r="J42" s="55"/>
      <c r="K42" s="55"/>
      <c r="L42" s="56">
        <f>IF($K42="","",INDEX('2. závod'!$A:$BX,$K42+5,INDEX('Základní list'!$B:$B,MATCH($J42,'Základní list'!$A:$A,0),1)))</f>
      </c>
      <c r="M42" s="57">
        <f>IF($K42="","",INDEX('2. závod'!$A:$BX,$K42+5,INDEX('Základní list'!$B:$B,MATCH($J42,'Základní list'!$A:$A,0),1)+1))</f>
      </c>
      <c r="N42" s="58">
        <f t="shared" si="3"/>
      </c>
      <c r="O42" s="59">
        <f t="shared" si="4"/>
      </c>
      <c r="P42" s="60">
        <f t="shared" si="5"/>
      </c>
      <c r="Q42" s="61">
        <f t="shared" si="6"/>
      </c>
      <c r="R42" s="62"/>
      <c r="S42" s="62"/>
      <c r="T42" s="41"/>
    </row>
    <row r="43" spans="1:20" s="42" customFormat="1" ht="25.5" customHeight="1">
      <c r="A43" s="55"/>
      <c r="B43" s="55"/>
      <c r="C43" s="55"/>
      <c r="D43" s="55"/>
      <c r="E43" s="55"/>
      <c r="F43" s="55"/>
      <c r="G43" s="55"/>
      <c r="H43" s="56">
        <f>IF($G43="","",INDEX('1. závod'!$A:$BX,$G43+5,INDEX('Základní list'!$B:$B,MATCH($F43,'Základní list'!$A:$A,0),1)))</f>
      </c>
      <c r="I43" s="57">
        <f>IF($G43="","",INDEX('1. závod'!$A:$BX,$G43+5,INDEX('Základní list'!$B:$B,MATCH($F43,'Základní list'!$A:$A,0),1)+1))</f>
      </c>
      <c r="J43" s="55"/>
      <c r="K43" s="55"/>
      <c r="L43" s="56">
        <f>IF($K43="","",INDEX('2. závod'!$A:$BX,$K43+5,INDEX('Základní list'!$B:$B,MATCH($J43,'Základní list'!$A:$A,0),1)))</f>
      </c>
      <c r="M43" s="57">
        <f>IF($K43="","",INDEX('2. závod'!$A:$BX,$K43+5,INDEX('Základní list'!$B:$B,MATCH($J43,'Základní list'!$A:$A,0),1)+1))</f>
      </c>
      <c r="N43" s="58">
        <f t="shared" si="3"/>
      </c>
      <c r="O43" s="59">
        <f t="shared" si="4"/>
      </c>
      <c r="P43" s="60">
        <f t="shared" si="5"/>
      </c>
      <c r="Q43" s="61">
        <f t="shared" si="6"/>
      </c>
      <c r="R43" s="62"/>
      <c r="S43" s="62"/>
      <c r="T43" s="41"/>
    </row>
    <row r="44" spans="1:20" s="42" customFormat="1" ht="25.5" customHeight="1">
      <c r="A44" s="55"/>
      <c r="B44" s="55"/>
      <c r="C44" s="55"/>
      <c r="D44" s="55"/>
      <c r="E44" s="55"/>
      <c r="F44" s="55"/>
      <c r="G44" s="55"/>
      <c r="H44" s="56">
        <f>IF($G44="","",INDEX('1. závod'!$A:$BX,$G44+5,INDEX('Základní list'!$B:$B,MATCH($F44,'Základní list'!$A:$A,0),1)))</f>
      </c>
      <c r="I44" s="57">
        <f>IF($G44="","",INDEX('1. závod'!$A:$BX,$G44+5,INDEX('Základní list'!$B:$B,MATCH($F44,'Základní list'!$A:$A,0),1)+1))</f>
      </c>
      <c r="J44" s="55"/>
      <c r="K44" s="55"/>
      <c r="L44" s="56">
        <f>IF($K44="","",INDEX('2. závod'!$A:$BX,$K44+5,INDEX('Základní list'!$B:$B,MATCH($J44,'Základní list'!$A:$A,0),1)))</f>
      </c>
      <c r="M44" s="57">
        <f>IF($K44="","",INDEX('2. závod'!$A:$BX,$K44+5,INDEX('Základní list'!$B:$B,MATCH($J44,'Základní list'!$A:$A,0),1)+1))</f>
      </c>
      <c r="N44" s="58">
        <f t="shared" si="3"/>
      </c>
      <c r="O44" s="59">
        <f t="shared" si="4"/>
      </c>
      <c r="P44" s="60">
        <f t="shared" si="5"/>
      </c>
      <c r="Q44" s="61">
        <f t="shared" si="6"/>
      </c>
      <c r="R44" s="62"/>
      <c r="S44" s="62"/>
      <c r="T44" s="41"/>
    </row>
    <row r="45" spans="1:20" s="42" customFormat="1" ht="25.5" customHeight="1">
      <c r="A45" s="55"/>
      <c r="B45" s="55"/>
      <c r="C45" s="55"/>
      <c r="D45" s="55"/>
      <c r="E45" s="55"/>
      <c r="F45" s="55"/>
      <c r="G45" s="55"/>
      <c r="H45" s="56">
        <f>IF($G45="","",INDEX('1. závod'!$A:$BX,$G45+5,INDEX('Základní list'!$B:$B,MATCH($F45,'Základní list'!$A:$A,0),1)))</f>
      </c>
      <c r="I45" s="57">
        <f>IF($G45="","",INDEX('1. závod'!$A:$BX,$G45+5,INDEX('Základní list'!$B:$B,MATCH($F45,'Základní list'!$A:$A,0),1)+1))</f>
      </c>
      <c r="J45" s="55"/>
      <c r="K45" s="55"/>
      <c r="L45" s="56">
        <f>IF($K45="","",INDEX('2. závod'!$A:$BX,$K45+5,INDEX('Základní list'!$B:$B,MATCH($J45,'Základní list'!$A:$A,0),1)))</f>
      </c>
      <c r="M45" s="57">
        <f>IF($K45="","",INDEX('2. závod'!$A:$BX,$K45+5,INDEX('Základní list'!$B:$B,MATCH($J45,'Základní list'!$A:$A,0),1)+1))</f>
      </c>
      <c r="N45" s="58">
        <f t="shared" si="3"/>
      </c>
      <c r="O45" s="59">
        <f t="shared" si="4"/>
      </c>
      <c r="P45" s="60">
        <f t="shared" si="5"/>
      </c>
      <c r="Q45" s="61">
        <f t="shared" si="6"/>
      </c>
      <c r="R45" s="62"/>
      <c r="S45" s="62"/>
      <c r="T45" s="41"/>
    </row>
    <row r="46" spans="1:20" s="42" customFormat="1" ht="25.5" customHeight="1">
      <c r="A46" s="55"/>
      <c r="B46" s="55"/>
      <c r="C46" s="55"/>
      <c r="D46" s="55"/>
      <c r="E46" s="55"/>
      <c r="F46" s="55"/>
      <c r="G46" s="55"/>
      <c r="H46" s="56">
        <f>IF($G46="","",INDEX('1. závod'!$A:$BX,$G46+5,INDEX('Základní list'!$B:$B,MATCH($F46,'Základní list'!$A:$A,0),1)))</f>
      </c>
      <c r="I46" s="57">
        <f>IF($G46="","",INDEX('1. závod'!$A:$BX,$G46+5,INDEX('Základní list'!$B:$B,MATCH($F46,'Základní list'!$A:$A,0),1)+1))</f>
      </c>
      <c r="J46" s="55"/>
      <c r="K46" s="55"/>
      <c r="L46" s="56">
        <f>IF($K46="","",INDEX('2. závod'!$A:$BX,$K46+5,INDEX('Základní list'!$B:$B,MATCH($J46,'Základní list'!$A:$A,0),1)))</f>
      </c>
      <c r="M46" s="57">
        <f>IF($K46="","",INDEX('2. závod'!$A:$BX,$K46+5,INDEX('Základní list'!$B:$B,MATCH($J46,'Základní list'!$A:$A,0),1)+1))</f>
      </c>
      <c r="N46" s="58">
        <f t="shared" si="3"/>
      </c>
      <c r="O46" s="59">
        <f t="shared" si="4"/>
      </c>
      <c r="P46" s="60">
        <f t="shared" si="5"/>
      </c>
      <c r="Q46" s="61">
        <f t="shared" si="6"/>
      </c>
      <c r="R46" s="62"/>
      <c r="S46" s="62"/>
      <c r="T46" s="41"/>
    </row>
    <row r="47" spans="1:20" s="42" customFormat="1" ht="25.5" customHeight="1">
      <c r="A47" s="55"/>
      <c r="B47" s="55"/>
      <c r="C47" s="55"/>
      <c r="D47" s="55"/>
      <c r="E47" s="55"/>
      <c r="F47" s="55"/>
      <c r="G47" s="55"/>
      <c r="H47" s="56">
        <f>IF($G47="","",INDEX('1. závod'!$A:$BX,$G47+5,INDEX('Základní list'!$B:$B,MATCH($F47,'Základní list'!$A:$A,0),1)))</f>
      </c>
      <c r="I47" s="57">
        <f>IF($G47="","",INDEX('1. závod'!$A:$BX,$G47+5,INDEX('Základní list'!$B:$B,MATCH($F47,'Základní list'!$A:$A,0),1)+1))</f>
      </c>
      <c r="J47" s="55"/>
      <c r="K47" s="55"/>
      <c r="L47" s="56">
        <f>IF($K47="","",INDEX('2. závod'!$A:$BX,$K47+5,INDEX('Základní list'!$B:$B,MATCH($J47,'Základní list'!$A:$A,0),1)))</f>
      </c>
      <c r="M47" s="57">
        <f>IF($K47="","",INDEX('2. závod'!$A:$BX,$K47+5,INDEX('Základní list'!$B:$B,MATCH($J47,'Základní list'!$A:$A,0),1)+1))</f>
      </c>
      <c r="N47" s="58">
        <f t="shared" si="3"/>
      </c>
      <c r="O47" s="59">
        <f t="shared" si="4"/>
      </c>
      <c r="P47" s="60">
        <f t="shared" si="5"/>
      </c>
      <c r="Q47" s="61">
        <f t="shared" si="6"/>
      </c>
      <c r="R47" s="62"/>
      <c r="S47" s="62"/>
      <c r="T47" s="41"/>
    </row>
    <row r="48" spans="1:20" s="42" customFormat="1" ht="25.5" customHeight="1">
      <c r="A48" s="55"/>
      <c r="B48" s="55"/>
      <c r="C48" s="55"/>
      <c r="D48" s="55"/>
      <c r="E48" s="55"/>
      <c r="F48" s="55"/>
      <c r="G48" s="55"/>
      <c r="H48" s="56">
        <f>IF($G48="","",INDEX('1. závod'!$A:$BX,$G48+5,INDEX('Základní list'!$B:$B,MATCH($F48,'Základní list'!$A:$A,0),1)))</f>
      </c>
      <c r="I48" s="57">
        <f>IF($G48="","",INDEX('1. závod'!$A:$BX,$G48+5,INDEX('Základní list'!$B:$B,MATCH($F48,'Základní list'!$A:$A,0),1)+1))</f>
      </c>
      <c r="J48" s="55"/>
      <c r="K48" s="55"/>
      <c r="L48" s="56">
        <f>IF($K48="","",INDEX('2. závod'!$A:$BX,$K48+5,INDEX('Základní list'!$B:$B,MATCH($J48,'Základní list'!$A:$A,0),1)))</f>
      </c>
      <c r="M48" s="57">
        <f>IF($K48="","",INDEX('2. závod'!$A:$BX,$K48+5,INDEX('Základní list'!$B:$B,MATCH($J48,'Základní list'!$A:$A,0),1)+1))</f>
      </c>
      <c r="N48" s="58">
        <f t="shared" si="3"/>
      </c>
      <c r="O48" s="59">
        <f t="shared" si="4"/>
      </c>
      <c r="P48" s="60">
        <f t="shared" si="5"/>
      </c>
      <c r="Q48" s="61">
        <f t="shared" si="6"/>
      </c>
      <c r="R48" s="62"/>
      <c r="S48" s="62"/>
      <c r="T48" s="41"/>
    </row>
    <row r="49" spans="1:20" s="42" customFormat="1" ht="25.5" customHeight="1">
      <c r="A49" s="55"/>
      <c r="B49" s="55"/>
      <c r="C49" s="55"/>
      <c r="D49" s="55"/>
      <c r="E49" s="55"/>
      <c r="F49" s="55"/>
      <c r="G49" s="55"/>
      <c r="H49" s="56">
        <f>IF($G49="","",INDEX('1. závod'!$A:$BX,$G49+5,INDEX('Základní list'!$B:$B,MATCH($F49,'Základní list'!$A:$A,0),1)))</f>
      </c>
      <c r="I49" s="57">
        <f>IF($G49="","",INDEX('1. závod'!$A:$BX,$G49+5,INDEX('Základní list'!$B:$B,MATCH($F49,'Základní list'!$A:$A,0),1)+1))</f>
      </c>
      <c r="J49" s="55"/>
      <c r="K49" s="55"/>
      <c r="L49" s="56">
        <f>IF($K49="","",INDEX('2. závod'!$A:$BX,$K49+5,INDEX('Základní list'!$B:$B,MATCH($J49,'Základní list'!$A:$A,0),1)))</f>
      </c>
      <c r="M49" s="57">
        <f>IF($K49="","",INDEX('2. závod'!$A:$BX,$K49+5,INDEX('Základní list'!$B:$B,MATCH($J49,'Základní list'!$A:$A,0),1)+1))</f>
      </c>
      <c r="N49" s="58">
        <f t="shared" si="3"/>
      </c>
      <c r="O49" s="59">
        <f t="shared" si="4"/>
      </c>
      <c r="P49" s="60">
        <f t="shared" si="5"/>
      </c>
      <c r="Q49" s="61">
        <f t="shared" si="6"/>
      </c>
      <c r="R49" s="62"/>
      <c r="S49" s="62"/>
      <c r="T49" s="41"/>
    </row>
    <row r="50" spans="1:20" s="42" customFormat="1" ht="25.5" customHeight="1">
      <c r="A50" s="55"/>
      <c r="B50" s="55"/>
      <c r="C50" s="55"/>
      <c r="D50" s="55"/>
      <c r="E50" s="55"/>
      <c r="F50" s="55"/>
      <c r="G50" s="55"/>
      <c r="H50" s="56">
        <f>IF($G50="","",INDEX('1. závod'!$A:$BX,$G50+5,INDEX('Základní list'!$B:$B,MATCH($F50,'Základní list'!$A:$A,0),1)))</f>
      </c>
      <c r="I50" s="57">
        <f>IF($G50="","",INDEX('1. závod'!$A:$BX,$G50+5,INDEX('Základní list'!$B:$B,MATCH($F50,'Základní list'!$A:$A,0),1)+1))</f>
      </c>
      <c r="J50" s="55"/>
      <c r="K50" s="55"/>
      <c r="L50" s="56">
        <f>IF($K50="","",INDEX('2. závod'!$A:$BX,$K50+5,INDEX('Základní list'!$B:$B,MATCH($J50,'Základní list'!$A:$A,0),1)))</f>
      </c>
      <c r="M50" s="57">
        <f>IF($K50="","",INDEX('2. závod'!$A:$BX,$K50+5,INDEX('Základní list'!$B:$B,MATCH($J50,'Základní list'!$A:$A,0),1)+1))</f>
      </c>
      <c r="N50" s="58">
        <f t="shared" si="3"/>
      </c>
      <c r="O50" s="59">
        <f t="shared" si="4"/>
      </c>
      <c r="P50" s="60">
        <f t="shared" si="5"/>
      </c>
      <c r="Q50" s="61">
        <f t="shared" si="6"/>
      </c>
      <c r="R50" s="62"/>
      <c r="S50" s="62"/>
      <c r="T50" s="41"/>
    </row>
    <row r="51" spans="1:20" s="42" customFormat="1" ht="25.5" customHeight="1">
      <c r="A51" s="55"/>
      <c r="B51" s="55"/>
      <c r="C51" s="55"/>
      <c r="D51" s="55"/>
      <c r="E51" s="55"/>
      <c r="F51" s="55"/>
      <c r="G51" s="55"/>
      <c r="H51" s="56">
        <f>IF($G51="","",INDEX('1. závod'!$A:$BX,$G51+5,INDEX('Základní list'!$B:$B,MATCH($F51,'Základní list'!$A:$A,0),1)))</f>
      </c>
      <c r="I51" s="57">
        <f>IF($G51="","",INDEX('1. závod'!$A:$BX,$G51+5,INDEX('Základní list'!$B:$B,MATCH($F51,'Základní list'!$A:$A,0),1)+1))</f>
      </c>
      <c r="J51" s="55"/>
      <c r="K51" s="55"/>
      <c r="L51" s="56">
        <f>IF($K51="","",INDEX('2. závod'!$A:$BX,$K51+5,INDEX('Základní list'!$B:$B,MATCH($J51,'Základní list'!$A:$A,0),1)))</f>
      </c>
      <c r="M51" s="57">
        <f>IF($K51="","",INDEX('2. závod'!$A:$BX,$K51+5,INDEX('Základní list'!$B:$B,MATCH($J51,'Základní list'!$A:$A,0),1)+1))</f>
      </c>
      <c r="N51" s="58">
        <f t="shared" si="3"/>
      </c>
      <c r="O51" s="59">
        <f t="shared" si="4"/>
      </c>
      <c r="P51" s="60">
        <f t="shared" si="5"/>
      </c>
      <c r="Q51" s="61">
        <f t="shared" si="6"/>
      </c>
      <c r="R51" s="62"/>
      <c r="S51" s="62"/>
      <c r="T51" s="41"/>
    </row>
    <row r="52" spans="1:20" s="42" customFormat="1" ht="25.5" customHeight="1">
      <c r="A52" s="55"/>
      <c r="B52" s="55"/>
      <c r="C52" s="55"/>
      <c r="D52" s="55"/>
      <c r="E52" s="55"/>
      <c r="F52" s="55"/>
      <c r="G52" s="55"/>
      <c r="H52" s="56">
        <f>IF($G52="","",INDEX('1. závod'!$A:$BX,$G52+5,INDEX('Základní list'!$B:$B,MATCH($F52,'Základní list'!$A:$A,0),1)))</f>
      </c>
      <c r="I52" s="57">
        <f>IF($G52="","",INDEX('1. závod'!$A:$BX,$G52+5,INDEX('Základní list'!$B:$B,MATCH($F52,'Základní list'!$A:$A,0),1)+1))</f>
      </c>
      <c r="J52" s="55"/>
      <c r="K52" s="55"/>
      <c r="L52" s="56">
        <f>IF($K52="","",INDEX('2. závod'!$A:$BX,$K52+5,INDEX('Základní list'!$B:$B,MATCH($J52,'Základní list'!$A:$A,0),1)))</f>
      </c>
      <c r="M52" s="57">
        <f>IF($K52="","",INDEX('2. závod'!$A:$BX,$K52+5,INDEX('Základní list'!$B:$B,MATCH($J52,'Základní list'!$A:$A,0),1)+1))</f>
      </c>
      <c r="N52" s="58">
        <f t="shared" si="3"/>
      </c>
      <c r="O52" s="59">
        <f t="shared" si="4"/>
      </c>
      <c r="P52" s="60">
        <f t="shared" si="5"/>
      </c>
      <c r="Q52" s="61">
        <f t="shared" si="6"/>
      </c>
      <c r="R52" s="62"/>
      <c r="S52" s="62"/>
      <c r="T52" s="41"/>
    </row>
    <row r="53" spans="1:20" s="42" customFormat="1" ht="25.5" customHeight="1">
      <c r="A53" s="55"/>
      <c r="B53" s="55"/>
      <c r="C53" s="55"/>
      <c r="D53" s="55"/>
      <c r="E53" s="55"/>
      <c r="F53" s="55"/>
      <c r="G53" s="55"/>
      <c r="H53" s="56">
        <f>IF($G53="","",INDEX('1. závod'!$A:$BX,$G53+5,INDEX('Základní list'!$B:$B,MATCH($F53,'Základní list'!$A:$A,0),1)))</f>
      </c>
      <c r="I53" s="57">
        <f>IF($G53="","",INDEX('1. závod'!$A:$BX,$G53+5,INDEX('Základní list'!$B:$B,MATCH($F53,'Základní list'!$A:$A,0),1)+1))</f>
      </c>
      <c r="J53" s="55"/>
      <c r="K53" s="55"/>
      <c r="L53" s="56">
        <f>IF($K53="","",INDEX('2. závod'!$A:$BX,$K53+5,INDEX('Základní list'!$B:$B,MATCH($J53,'Základní list'!$A:$A,0),1)))</f>
      </c>
      <c r="M53" s="57">
        <f>IF($K53="","",INDEX('2. závod'!$A:$BX,$K53+5,INDEX('Základní list'!$B:$B,MATCH($J53,'Základní list'!$A:$A,0),1)+1))</f>
      </c>
      <c r="N53" s="58">
        <f t="shared" si="3"/>
      </c>
      <c r="O53" s="59">
        <f t="shared" si="4"/>
      </c>
      <c r="P53" s="60">
        <f t="shared" si="5"/>
      </c>
      <c r="Q53" s="61">
        <f t="shared" si="6"/>
      </c>
      <c r="R53" s="62"/>
      <c r="S53" s="62"/>
      <c r="T53" s="41"/>
    </row>
    <row r="54" spans="1:20" s="42" customFormat="1" ht="25.5" customHeight="1">
      <c r="A54" s="55"/>
      <c r="B54" s="55"/>
      <c r="C54" s="55"/>
      <c r="D54" s="55"/>
      <c r="E54" s="55"/>
      <c r="F54" s="55"/>
      <c r="G54" s="55"/>
      <c r="H54" s="56">
        <f>IF($G54="","",INDEX('1. závod'!$A:$BX,$G54+5,INDEX('Základní list'!$B:$B,MATCH($F54,'Základní list'!$A:$A,0),1)))</f>
      </c>
      <c r="I54" s="57">
        <f>IF($G54="","",INDEX('1. závod'!$A:$BX,$G54+5,INDEX('Základní list'!$B:$B,MATCH($F54,'Základní list'!$A:$A,0),1)+1))</f>
      </c>
      <c r="J54" s="55"/>
      <c r="K54" s="55"/>
      <c r="L54" s="56">
        <f>IF($K54="","",INDEX('2. závod'!$A:$BX,$K54+5,INDEX('Základní list'!$B:$B,MATCH($J54,'Základní list'!$A:$A,0),1)))</f>
      </c>
      <c r="M54" s="57">
        <f>IF($K54="","",INDEX('2. závod'!$A:$BX,$K54+5,INDEX('Základní list'!$B:$B,MATCH($J54,'Základní list'!$A:$A,0),1)+1))</f>
      </c>
      <c r="N54" s="58">
        <f t="shared" si="3"/>
      </c>
      <c r="O54" s="59">
        <f t="shared" si="4"/>
      </c>
      <c r="P54" s="60">
        <f t="shared" si="5"/>
      </c>
      <c r="Q54" s="61">
        <f t="shared" si="6"/>
      </c>
      <c r="R54" s="62"/>
      <c r="S54" s="62"/>
      <c r="T54" s="41"/>
    </row>
    <row r="55" spans="1:20" s="42" customFormat="1" ht="25.5" customHeight="1">
      <c r="A55" s="55"/>
      <c r="B55" s="55"/>
      <c r="C55" s="55"/>
      <c r="D55" s="55"/>
      <c r="E55" s="55"/>
      <c r="F55" s="55"/>
      <c r="G55" s="55"/>
      <c r="H55" s="56">
        <f>IF($G55="","",INDEX('1. závod'!$A:$BX,$G55+5,INDEX('Základní list'!$B:$B,MATCH($F55,'Základní list'!$A:$A,0),1)))</f>
      </c>
      <c r="I55" s="57">
        <f>IF($G55="","",INDEX('1. závod'!$A:$BX,$G55+5,INDEX('Základní list'!$B:$B,MATCH($F55,'Základní list'!$A:$A,0),1)+1))</f>
      </c>
      <c r="J55" s="55"/>
      <c r="K55" s="55"/>
      <c r="L55" s="56">
        <f>IF($K55="","",INDEX('2. závod'!$A:$BX,$K55+5,INDEX('Základní list'!$B:$B,MATCH($J55,'Základní list'!$A:$A,0),1)))</f>
      </c>
      <c r="M55" s="57">
        <f>IF($K55="","",INDEX('2. závod'!$A:$BX,$K55+5,INDEX('Základní list'!$B:$B,MATCH($J55,'Základní list'!$A:$A,0),1)+1))</f>
      </c>
      <c r="N55" s="58">
        <f t="shared" si="3"/>
      </c>
      <c r="O55" s="59">
        <f t="shared" si="4"/>
      </c>
      <c r="P55" s="60">
        <f t="shared" si="5"/>
      </c>
      <c r="Q55" s="61">
        <f t="shared" si="6"/>
      </c>
      <c r="R55" s="62"/>
      <c r="S55" s="62"/>
      <c r="T55" s="41"/>
    </row>
    <row r="56" spans="1:20" s="42" customFormat="1" ht="25.5" customHeight="1">
      <c r="A56" s="55"/>
      <c r="B56" s="55"/>
      <c r="C56" s="55"/>
      <c r="D56" s="55"/>
      <c r="E56" s="55"/>
      <c r="F56" s="55"/>
      <c r="G56" s="55"/>
      <c r="H56" s="56">
        <f>IF($G56="","",INDEX('1. závod'!$A:$BX,$G56+5,INDEX('Základní list'!$B:$B,MATCH($F56,'Základní list'!$A:$A,0),1)))</f>
      </c>
      <c r="I56" s="57">
        <f>IF($G56="","",INDEX('1. závod'!$A:$BX,$G56+5,INDEX('Základní list'!$B:$B,MATCH($F56,'Základní list'!$A:$A,0),1)+1))</f>
      </c>
      <c r="J56" s="55"/>
      <c r="K56" s="55"/>
      <c r="L56" s="56">
        <f>IF($K56="","",INDEX('2. závod'!$A:$BX,$K56+5,INDEX('Základní list'!$B:$B,MATCH($J56,'Základní list'!$A:$A,0),1)))</f>
      </c>
      <c r="M56" s="57">
        <f>IF($K56="","",INDEX('2. závod'!$A:$BX,$K56+5,INDEX('Základní list'!$B:$B,MATCH($J56,'Základní list'!$A:$A,0),1)+1))</f>
      </c>
      <c r="N56" s="58">
        <f t="shared" si="3"/>
      </c>
      <c r="O56" s="59">
        <f t="shared" si="4"/>
      </c>
      <c r="P56" s="60">
        <f t="shared" si="5"/>
      </c>
      <c r="Q56" s="61">
        <f t="shared" si="6"/>
      </c>
      <c r="R56" s="62">
        <f t="shared" si="7"/>
      </c>
      <c r="S56" s="62">
        <f t="shared" si="1"/>
      </c>
      <c r="T56" s="41">
        <f t="shared" si="8"/>
      </c>
    </row>
    <row r="57" spans="1:20" s="42" customFormat="1" ht="25.5" customHeight="1">
      <c r="A57" s="55"/>
      <c r="B57" s="55"/>
      <c r="C57" s="55"/>
      <c r="D57" s="55"/>
      <c r="E57" s="55"/>
      <c r="F57" s="55"/>
      <c r="G57" s="55"/>
      <c r="H57" s="56">
        <f>IF($G57="","",INDEX('1. závod'!$A:$BX,$G57+5,INDEX('Základní list'!$B:$B,MATCH($F57,'Základní list'!$A:$A,0),1)))</f>
      </c>
      <c r="I57" s="57">
        <f>IF($G57="","",INDEX('1. závod'!$A:$BX,$G57+5,INDEX('Základní list'!$B:$B,MATCH($F57,'Základní list'!$A:$A,0),1)+1))</f>
      </c>
      <c r="J57" s="55"/>
      <c r="K57" s="55"/>
      <c r="L57" s="56">
        <f>IF($K57="","",INDEX('2. závod'!$A:$BX,$K57+5,INDEX('Základní list'!$B:$B,MATCH($J57,'Základní list'!$A:$A,0),1)))</f>
      </c>
      <c r="M57" s="57">
        <f>IF($K57="","",INDEX('2. závod'!$A:$BX,$K57+5,INDEX('Základní list'!$B:$B,MATCH($J57,'Základní list'!$A:$A,0),1)+1))</f>
      </c>
      <c r="N57" s="58">
        <f t="shared" si="3"/>
      </c>
      <c r="O57" s="59">
        <f t="shared" si="4"/>
      </c>
      <c r="P57" s="60">
        <f t="shared" si="5"/>
      </c>
      <c r="Q57" s="61">
        <f t="shared" si="6"/>
      </c>
      <c r="R57" s="62">
        <f t="shared" si="7"/>
      </c>
      <c r="S57" s="62">
        <f t="shared" si="1"/>
      </c>
      <c r="T57" s="41">
        <f t="shared" si="8"/>
      </c>
    </row>
    <row r="58" spans="1:20" s="42" customFormat="1" ht="25.5" customHeight="1">
      <c r="A58" s="55"/>
      <c r="B58" s="55"/>
      <c r="C58" s="55"/>
      <c r="D58" s="55"/>
      <c r="E58" s="55"/>
      <c r="F58" s="55"/>
      <c r="G58" s="55"/>
      <c r="H58" s="56">
        <f>IF($G58="","",INDEX('1. závod'!$A:$BX,$G58+5,INDEX('Základní list'!$B:$B,MATCH($F58,'Základní list'!$A:$A,0),1)))</f>
      </c>
      <c r="I58" s="57">
        <f>IF($G58="","",INDEX('1. závod'!$A:$BX,$G58+5,INDEX('Základní list'!$B:$B,MATCH($F58,'Základní list'!$A:$A,0),1)+1))</f>
      </c>
      <c r="J58" s="55"/>
      <c r="K58" s="55"/>
      <c r="L58" s="56">
        <f>IF($K58="","",INDEX('2. závod'!$A:$BX,$K58+5,INDEX('Základní list'!$B:$B,MATCH($J58,'Základní list'!$A:$A,0),1)))</f>
      </c>
      <c r="M58" s="57">
        <f>IF($K58="","",INDEX('2. závod'!$A:$BX,$K58+5,INDEX('Základní list'!$B:$B,MATCH($J58,'Základní list'!$A:$A,0),1)+1))</f>
      </c>
      <c r="N58" s="58">
        <f t="shared" si="3"/>
      </c>
      <c r="O58" s="59">
        <f t="shared" si="4"/>
      </c>
      <c r="P58" s="60">
        <f t="shared" si="5"/>
      </c>
      <c r="Q58" s="61">
        <f t="shared" si="6"/>
      </c>
      <c r="R58" s="62">
        <f t="shared" si="7"/>
      </c>
      <c r="S58" s="62">
        <f t="shared" si="1"/>
      </c>
      <c r="T58" s="41">
        <f t="shared" si="8"/>
      </c>
    </row>
    <row r="59" spans="1:20" s="32" customFormat="1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4"/>
      <c r="O59" s="63"/>
      <c r="P59" s="63"/>
      <c r="Q59" s="63"/>
      <c r="T59" s="65"/>
    </row>
    <row r="60" spans="1:17" ht="12.75">
      <c r="A60" s="146" t="s">
        <v>111</v>
      </c>
      <c r="B60" s="146"/>
      <c r="C60" s="146"/>
      <c r="D60" s="146"/>
      <c r="E60" s="146"/>
      <c r="F60" s="35" t="s">
        <v>112</v>
      </c>
      <c r="G60" s="35"/>
      <c r="H60" s="35"/>
      <c r="I60" s="154" t="s">
        <v>113</v>
      </c>
      <c r="J60" s="154"/>
      <c r="K60" s="154"/>
      <c r="L60" s="154"/>
      <c r="M60" s="154"/>
      <c r="N60" s="154"/>
      <c r="O60" s="154"/>
      <c r="P60" s="154"/>
      <c r="Q60" s="154"/>
    </row>
  </sheetData>
  <sheetProtection selectLockedCells="1" selectUnlockedCells="1"/>
  <autoFilter ref="A8:T60"/>
  <mergeCells count="17">
    <mergeCell ref="A60:E60"/>
    <mergeCell ref="I60:Q60"/>
    <mergeCell ref="A6:A8"/>
    <mergeCell ref="B6:E7"/>
    <mergeCell ref="F6:I6"/>
    <mergeCell ref="J6:M6"/>
    <mergeCell ref="N6:Q6"/>
    <mergeCell ref="N7:N8"/>
    <mergeCell ref="O7:O8"/>
    <mergeCell ref="P7:P8"/>
    <mergeCell ref="Q7:Q8"/>
    <mergeCell ref="A1:Q1"/>
    <mergeCell ref="A2:E2"/>
    <mergeCell ref="L2:Q2"/>
    <mergeCell ref="A3:E3"/>
    <mergeCell ref="L3:Q3"/>
    <mergeCell ref="A4:E4"/>
  </mergeCells>
  <printOptions horizontalCentered="1"/>
  <pageMargins left="0.19652777777777777" right="0.19652777777777777" top="0.31527777777777777" bottom="0.39305555555555555" header="0.5118055555555555" footer="0.19652777777777777"/>
  <pageSetup fitToHeight="4" fitToWidth="1" horizontalDpi="300" verticalDpi="300" orientation="portrait" pageOrder="overThenDown" paperSize="9" scale="88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80" zoomScaleNormal="75" zoomScaleSheetLayoutView="80" zoomScalePageLayoutView="0" workbookViewId="0" topLeftCell="A3">
      <pane xSplit="1" ySplit="3" topLeftCell="B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D14" sqref="D14"/>
    </sheetView>
  </sheetViews>
  <sheetFormatPr defaultColWidth="5.25390625" defaultRowHeight="12.75"/>
  <cols>
    <col min="1" max="1" width="6.375" style="66" customWidth="1"/>
    <col min="2" max="2" width="25.75390625" style="67" customWidth="1"/>
    <col min="3" max="3" width="30.75390625" style="67" customWidth="1"/>
    <col min="4" max="4" width="10.75390625" style="1" customWidth="1"/>
    <col min="5" max="5" width="7.125" style="68" customWidth="1"/>
    <col min="6" max="6" width="15.75390625" style="1" customWidth="1"/>
    <col min="7" max="7" width="25.75390625" style="67" customWidth="1"/>
    <col min="8" max="8" width="30.75390625" style="67" customWidth="1"/>
    <col min="9" max="9" width="10.75390625" style="1" customWidth="1"/>
    <col min="10" max="10" width="7.125" style="68" customWidth="1"/>
    <col min="11" max="11" width="15.75390625" style="1" customWidth="1"/>
    <col min="12" max="12" width="25.75390625" style="67" customWidth="1"/>
    <col min="13" max="13" width="30.75390625" style="67" customWidth="1"/>
    <col min="14" max="14" width="10.75390625" style="1" customWidth="1"/>
    <col min="15" max="15" width="6.75390625" style="68" customWidth="1"/>
    <col min="16" max="16" width="15.75390625" style="1" customWidth="1"/>
    <col min="17" max="17" width="25.75390625" style="67" customWidth="1"/>
    <col min="18" max="18" width="30.75390625" style="67" customWidth="1"/>
    <col min="19" max="19" width="10.75390625" style="1" customWidth="1"/>
    <col min="20" max="20" width="6.75390625" style="68" customWidth="1"/>
    <col min="21" max="21" width="15.75390625" style="1" customWidth="1"/>
    <col min="22" max="22" width="25.75390625" style="67" customWidth="1"/>
    <col min="23" max="23" width="30.75390625" style="67" customWidth="1"/>
    <col min="24" max="24" width="10.75390625" style="1" customWidth="1"/>
    <col min="25" max="25" width="6.75390625" style="68" customWidth="1"/>
    <col min="26" max="26" width="15.75390625" style="1" customWidth="1"/>
    <col min="27" max="27" width="25.75390625" style="67" customWidth="1"/>
    <col min="28" max="28" width="30.75390625" style="67" customWidth="1"/>
    <col min="29" max="29" width="10.75390625" style="1" customWidth="1"/>
    <col min="30" max="30" width="6.75390625" style="68" customWidth="1"/>
    <col min="31" max="31" width="15.75390625" style="1" customWidth="1"/>
    <col min="32" max="32" width="25.75390625" style="67" customWidth="1"/>
    <col min="33" max="33" width="30.75390625" style="67" customWidth="1"/>
    <col min="34" max="34" width="10.75390625" style="1" customWidth="1"/>
    <col min="35" max="35" width="6.75390625" style="68" customWidth="1"/>
    <col min="36" max="36" width="15.75390625" style="1" customWidth="1"/>
    <col min="37" max="37" width="25.75390625" style="67" customWidth="1"/>
    <col min="38" max="38" width="30.75390625" style="67" customWidth="1"/>
    <col min="39" max="39" width="10.75390625" style="1" customWidth="1"/>
    <col min="40" max="40" width="6.75390625" style="68" customWidth="1"/>
    <col min="41" max="41" width="15.75390625" style="1" customWidth="1"/>
    <col min="42" max="42" width="25.75390625" style="67" customWidth="1"/>
    <col min="43" max="43" width="30.75390625" style="67" customWidth="1"/>
    <col min="44" max="44" width="10.75390625" style="1" customWidth="1"/>
    <col min="45" max="45" width="6.75390625" style="68" customWidth="1"/>
    <col min="46" max="46" width="15.75390625" style="1" customWidth="1"/>
    <col min="47" max="47" width="25.75390625" style="67" customWidth="1"/>
    <col min="48" max="48" width="30.75390625" style="67" customWidth="1"/>
    <col min="49" max="49" width="10.75390625" style="1" customWidth="1"/>
    <col min="50" max="50" width="6.75390625" style="68" customWidth="1"/>
    <col min="51" max="51" width="15.75390625" style="1" customWidth="1"/>
    <col min="52" max="52" width="25.75390625" style="67" customWidth="1"/>
    <col min="53" max="53" width="30.75390625" style="67" customWidth="1"/>
    <col min="54" max="54" width="10.75390625" style="1" customWidth="1"/>
    <col min="55" max="55" width="6.75390625" style="68" customWidth="1"/>
    <col min="56" max="56" width="15.75390625" style="1" customWidth="1"/>
    <col min="57" max="57" width="25.75390625" style="67" customWidth="1"/>
    <col min="58" max="58" width="30.75390625" style="67" customWidth="1"/>
    <col min="59" max="59" width="10.75390625" style="1" customWidth="1"/>
    <col min="60" max="60" width="6.75390625" style="68" customWidth="1"/>
    <col min="61" max="61" width="15.75390625" style="1" customWidth="1"/>
    <col min="62" max="62" width="25.75390625" style="67" customWidth="1"/>
    <col min="63" max="63" width="30.75390625" style="67" customWidth="1"/>
    <col min="64" max="64" width="10.75390625" style="1" customWidth="1"/>
    <col min="65" max="65" width="6.75390625" style="68" customWidth="1"/>
    <col min="66" max="66" width="15.75390625" style="1" customWidth="1"/>
    <col min="67" max="67" width="25.75390625" style="67" customWidth="1"/>
    <col min="68" max="68" width="30.75390625" style="67" customWidth="1"/>
    <col min="69" max="69" width="10.75390625" style="1" customWidth="1"/>
    <col min="70" max="70" width="6.75390625" style="68" customWidth="1"/>
    <col min="71" max="71" width="15.75390625" style="1" customWidth="1"/>
    <col min="72" max="72" width="25.75390625" style="67" customWidth="1"/>
    <col min="73" max="73" width="30.75390625" style="67" customWidth="1"/>
    <col min="74" max="74" width="10.75390625" style="1" customWidth="1"/>
    <col min="75" max="75" width="6.75390625" style="68" customWidth="1"/>
    <col min="76" max="76" width="15.75390625" style="1" customWidth="1"/>
    <col min="77" max="16384" width="5.25390625" style="1" customWidth="1"/>
  </cols>
  <sheetData>
    <row r="1" spans="1:76" ht="15.75">
      <c r="A1" s="69"/>
      <c r="B1" s="155" t="str">
        <f>CONCATENATE('Základní list'!$E$3)</f>
        <v>KP a D 1. kolo</v>
      </c>
      <c r="C1" s="155"/>
      <c r="D1" s="155"/>
      <c r="E1" s="155"/>
      <c r="F1" s="155"/>
      <c r="G1" s="155" t="str">
        <f>CONCATENATE('Základní list'!$E$3)</f>
        <v>KP a D 1. kolo</v>
      </c>
      <c r="H1" s="155"/>
      <c r="I1" s="155"/>
      <c r="J1" s="155"/>
      <c r="K1" s="155"/>
      <c r="L1" s="155" t="str">
        <f>CONCATENATE('Základní list'!$E$3)</f>
        <v>KP a D 1. kolo</v>
      </c>
      <c r="M1" s="155"/>
      <c r="N1" s="155"/>
      <c r="O1" s="155"/>
      <c r="P1" s="155"/>
      <c r="Q1" s="155" t="str">
        <f>CONCATENATE('Základní list'!$E$3)</f>
        <v>KP a D 1. kolo</v>
      </c>
      <c r="R1" s="155"/>
      <c r="S1" s="155"/>
      <c r="T1" s="155"/>
      <c r="U1" s="155"/>
      <c r="V1" s="155" t="str">
        <f>CONCATENATE('Základní list'!$E$3)</f>
        <v>KP a D 1. kolo</v>
      </c>
      <c r="W1" s="155"/>
      <c r="X1" s="155"/>
      <c r="Y1" s="155"/>
      <c r="Z1" s="155"/>
      <c r="AA1" s="155" t="str">
        <f>CONCATENATE('Základní list'!$E$3)</f>
        <v>KP a D 1. kolo</v>
      </c>
      <c r="AB1" s="155"/>
      <c r="AC1" s="155"/>
      <c r="AD1" s="155"/>
      <c r="AE1" s="155"/>
      <c r="AF1" s="155" t="str">
        <f>CONCATENATE('Základní list'!$E$3)</f>
        <v>KP a D 1. kolo</v>
      </c>
      <c r="AG1" s="155"/>
      <c r="AH1" s="155"/>
      <c r="AI1" s="155"/>
      <c r="AJ1" s="155"/>
      <c r="AK1" s="155" t="str">
        <f>CONCATENATE('Základní list'!$E$3)</f>
        <v>KP a D 1. kolo</v>
      </c>
      <c r="AL1" s="155"/>
      <c r="AM1" s="155"/>
      <c r="AN1" s="155"/>
      <c r="AO1" s="155"/>
      <c r="AP1" s="155" t="str">
        <f>CONCATENATE('Základní list'!$E$3)</f>
        <v>KP a D 1. kolo</v>
      </c>
      <c r="AQ1" s="155"/>
      <c r="AR1" s="155"/>
      <c r="AS1" s="155"/>
      <c r="AT1" s="155"/>
      <c r="AU1" s="155" t="str">
        <f>CONCATENATE('Základní list'!$E$3)</f>
        <v>KP a D 1. kolo</v>
      </c>
      <c r="AV1" s="155"/>
      <c r="AW1" s="155"/>
      <c r="AX1" s="155"/>
      <c r="AY1" s="155"/>
      <c r="AZ1" s="155" t="str">
        <f>CONCATENATE('Základní list'!$E$3)</f>
        <v>KP a D 1. kolo</v>
      </c>
      <c r="BA1" s="155"/>
      <c r="BB1" s="155"/>
      <c r="BC1" s="155"/>
      <c r="BD1" s="155"/>
      <c r="BE1" s="155" t="str">
        <f>CONCATENATE('Základní list'!$E$3)</f>
        <v>KP a D 1. kolo</v>
      </c>
      <c r="BF1" s="155"/>
      <c r="BG1" s="155"/>
      <c r="BH1" s="155"/>
      <c r="BI1" s="155"/>
      <c r="BJ1" s="155" t="str">
        <f>CONCATENATE('Základní list'!$E$3)</f>
        <v>KP a D 1. kolo</v>
      </c>
      <c r="BK1" s="155"/>
      <c r="BL1" s="155"/>
      <c r="BM1" s="155"/>
      <c r="BN1" s="155"/>
      <c r="BO1" s="155" t="str">
        <f>CONCATENATE('Základní list'!$E$3)</f>
        <v>KP a D 1. kolo</v>
      </c>
      <c r="BP1" s="155"/>
      <c r="BQ1" s="155"/>
      <c r="BR1" s="155"/>
      <c r="BS1" s="155"/>
      <c r="BT1" s="155" t="str">
        <f>CONCATENATE('Základní list'!$E$3)</f>
        <v>KP a D 1. kolo</v>
      </c>
      <c r="BU1" s="155"/>
      <c r="BV1" s="155"/>
      <c r="BW1" s="155"/>
      <c r="BX1" s="155"/>
    </row>
    <row r="2" spans="1:76" s="71" customFormat="1" ht="12.75">
      <c r="A2" s="70"/>
      <c r="B2" s="156">
        <f>CONCATENATE('Základní list'!$D$4)</f>
      </c>
      <c r="C2" s="156"/>
      <c r="D2" s="156"/>
      <c r="E2" s="156"/>
      <c r="F2" s="156"/>
      <c r="G2" s="156">
        <f>CONCATENATE('Základní list'!$D$4)</f>
      </c>
      <c r="H2" s="156"/>
      <c r="I2" s="156"/>
      <c r="J2" s="156"/>
      <c r="K2" s="156"/>
      <c r="L2" s="156">
        <f>CONCATENATE('Základní list'!$D$4)</f>
      </c>
      <c r="M2" s="156"/>
      <c r="N2" s="156"/>
      <c r="O2" s="156"/>
      <c r="P2" s="156"/>
      <c r="Q2" s="156">
        <f>CONCATENATE('Základní list'!$D$4)</f>
      </c>
      <c r="R2" s="156"/>
      <c r="S2" s="156"/>
      <c r="T2" s="156"/>
      <c r="U2" s="156"/>
      <c r="V2" s="156">
        <f>CONCATENATE('Základní list'!$D$4)</f>
      </c>
      <c r="W2" s="156"/>
      <c r="X2" s="156"/>
      <c r="Y2" s="156"/>
      <c r="Z2" s="156"/>
      <c r="AA2" s="156">
        <f>CONCATENATE('Základní list'!$D$4)</f>
      </c>
      <c r="AB2" s="156"/>
      <c r="AC2" s="156"/>
      <c r="AD2" s="156"/>
      <c r="AE2" s="156"/>
      <c r="AF2" s="156">
        <f>CONCATENATE('Základní list'!$D$4)</f>
      </c>
      <c r="AG2" s="156"/>
      <c r="AH2" s="156"/>
      <c r="AI2" s="156"/>
      <c r="AJ2" s="156"/>
      <c r="AK2" s="156">
        <f>CONCATENATE('Základní list'!$D$4)</f>
      </c>
      <c r="AL2" s="156"/>
      <c r="AM2" s="156"/>
      <c r="AN2" s="156"/>
      <c r="AO2" s="156"/>
      <c r="AP2" s="156">
        <f>CONCATENATE('Základní list'!$D$4)</f>
      </c>
      <c r="AQ2" s="156"/>
      <c r="AR2" s="156"/>
      <c r="AS2" s="156"/>
      <c r="AT2" s="156"/>
      <c r="AU2" s="156">
        <f>CONCATENATE('Základní list'!$D$4)</f>
      </c>
      <c r="AV2" s="156"/>
      <c r="AW2" s="156"/>
      <c r="AX2" s="156"/>
      <c r="AY2" s="156"/>
      <c r="AZ2" s="156">
        <f>CONCATENATE('Základní list'!$D$4)</f>
      </c>
      <c r="BA2" s="156"/>
      <c r="BB2" s="156"/>
      <c r="BC2" s="156"/>
      <c r="BD2" s="156"/>
      <c r="BE2" s="156">
        <f>CONCATENATE('Základní list'!$D$4)</f>
      </c>
      <c r="BF2" s="156"/>
      <c r="BG2" s="156"/>
      <c r="BH2" s="156"/>
      <c r="BI2" s="156"/>
      <c r="BJ2" s="156">
        <f>CONCATENATE('Základní list'!$D$4)</f>
      </c>
      <c r="BK2" s="156"/>
      <c r="BL2" s="156"/>
      <c r="BM2" s="156"/>
      <c r="BN2" s="156"/>
      <c r="BO2" s="156">
        <f>CONCATENATE('Základní list'!$D$4)</f>
      </c>
      <c r="BP2" s="156"/>
      <c r="BQ2" s="156"/>
      <c r="BR2" s="156"/>
      <c r="BS2" s="156"/>
      <c r="BT2" s="156">
        <f>CONCATENATE('Základní list'!$D$4)</f>
      </c>
      <c r="BU2" s="156"/>
      <c r="BV2" s="156"/>
      <c r="BW2" s="156"/>
      <c r="BX2" s="156"/>
    </row>
    <row r="3" spans="1:76" ht="16.5" customHeight="1">
      <c r="A3" s="157" t="s">
        <v>114</v>
      </c>
      <c r="B3" s="158" t="s">
        <v>115</v>
      </c>
      <c r="C3" s="158"/>
      <c r="D3" s="158"/>
      <c r="E3" s="158"/>
      <c r="F3" s="158"/>
      <c r="G3" s="158" t="s">
        <v>115</v>
      </c>
      <c r="H3" s="158"/>
      <c r="I3" s="158"/>
      <c r="J3" s="158"/>
      <c r="K3" s="158" t="s">
        <v>116</v>
      </c>
      <c r="L3" s="158" t="s">
        <v>115</v>
      </c>
      <c r="M3" s="158"/>
      <c r="N3" s="158"/>
      <c r="O3" s="158"/>
      <c r="P3" s="158" t="s">
        <v>116</v>
      </c>
      <c r="Q3" s="158" t="s">
        <v>115</v>
      </c>
      <c r="R3" s="158"/>
      <c r="S3" s="158"/>
      <c r="T3" s="158"/>
      <c r="U3" s="158" t="s">
        <v>116</v>
      </c>
      <c r="V3" s="158" t="s">
        <v>115</v>
      </c>
      <c r="W3" s="158"/>
      <c r="X3" s="158"/>
      <c r="Y3" s="158"/>
      <c r="Z3" s="158" t="s">
        <v>116</v>
      </c>
      <c r="AA3" s="158" t="s">
        <v>115</v>
      </c>
      <c r="AB3" s="158"/>
      <c r="AC3" s="158"/>
      <c r="AD3" s="158"/>
      <c r="AE3" s="158" t="s">
        <v>116</v>
      </c>
      <c r="AF3" s="158" t="s">
        <v>115</v>
      </c>
      <c r="AG3" s="158"/>
      <c r="AH3" s="158"/>
      <c r="AI3" s="158"/>
      <c r="AJ3" s="158" t="s">
        <v>116</v>
      </c>
      <c r="AK3" s="158" t="s">
        <v>115</v>
      </c>
      <c r="AL3" s="158"/>
      <c r="AM3" s="158"/>
      <c r="AN3" s="158"/>
      <c r="AO3" s="158" t="s">
        <v>116</v>
      </c>
      <c r="AP3" s="158" t="s">
        <v>115</v>
      </c>
      <c r="AQ3" s="158"/>
      <c r="AR3" s="158"/>
      <c r="AS3" s="158"/>
      <c r="AT3" s="158" t="s">
        <v>116</v>
      </c>
      <c r="AU3" s="158" t="s">
        <v>115</v>
      </c>
      <c r="AV3" s="158"/>
      <c r="AW3" s="158"/>
      <c r="AX3" s="158"/>
      <c r="AY3" s="158" t="s">
        <v>116</v>
      </c>
      <c r="AZ3" s="158" t="s">
        <v>115</v>
      </c>
      <c r="BA3" s="158"/>
      <c r="BB3" s="158"/>
      <c r="BC3" s="158"/>
      <c r="BD3" s="158" t="s">
        <v>116</v>
      </c>
      <c r="BE3" s="158" t="s">
        <v>115</v>
      </c>
      <c r="BF3" s="158"/>
      <c r="BG3" s="158"/>
      <c r="BH3" s="158"/>
      <c r="BI3" s="158" t="s">
        <v>116</v>
      </c>
      <c r="BJ3" s="158" t="s">
        <v>115</v>
      </c>
      <c r="BK3" s="158"/>
      <c r="BL3" s="158"/>
      <c r="BM3" s="158"/>
      <c r="BN3" s="158" t="s">
        <v>116</v>
      </c>
      <c r="BO3" s="158" t="s">
        <v>115</v>
      </c>
      <c r="BP3" s="158"/>
      <c r="BQ3" s="158"/>
      <c r="BR3" s="158"/>
      <c r="BS3" s="158" t="s">
        <v>116</v>
      </c>
      <c r="BT3" s="158" t="s">
        <v>115</v>
      </c>
      <c r="BU3" s="158"/>
      <c r="BV3" s="158"/>
      <c r="BW3" s="158"/>
      <c r="BX3" s="158" t="s">
        <v>116</v>
      </c>
    </row>
    <row r="4" spans="1:76" s="68" customFormat="1" ht="16.5" customHeight="1">
      <c r="A4" s="157"/>
      <c r="B4" s="159" t="str">
        <f>IF(ISBLANK('Základní list'!$C11),"",'Základní list'!$A11)</f>
        <v>A</v>
      </c>
      <c r="C4" s="159"/>
      <c r="D4" s="159"/>
      <c r="E4" s="159"/>
      <c r="F4" s="159"/>
      <c r="G4" s="159" t="str">
        <f>IF(ISBLANK('Základní list'!$C12),"",'Základní list'!$A12)</f>
        <v>B</v>
      </c>
      <c r="H4" s="159"/>
      <c r="I4" s="159"/>
      <c r="J4" s="159"/>
      <c r="K4" s="159"/>
      <c r="L4" s="159" t="str">
        <f>IF(ISBLANK('Základní list'!$C13),"",'Základní list'!$A13)</f>
        <v>C</v>
      </c>
      <c r="M4" s="159"/>
      <c r="N4" s="159"/>
      <c r="O4" s="159"/>
      <c r="P4" s="159"/>
      <c r="Q4" s="159" t="str">
        <f>IF(ISBLANK('Základní list'!$C14),"",'Základní list'!$A14)</f>
        <v>D</v>
      </c>
      <c r="R4" s="159"/>
      <c r="S4" s="159"/>
      <c r="T4" s="159"/>
      <c r="U4" s="159"/>
      <c r="V4" s="159" t="str">
        <f>IF(ISBLANK('Základní list'!$C15),"",'Základní list'!$A15)</f>
        <v>E</v>
      </c>
      <c r="W4" s="159"/>
      <c r="X4" s="159"/>
      <c r="Y4" s="159"/>
      <c r="Z4" s="159"/>
      <c r="AA4" s="159" t="str">
        <f>IF(ISBLANK('Základní list'!$C16),"",'Základní list'!$A16)</f>
        <v>F</v>
      </c>
      <c r="AB4" s="159"/>
      <c r="AC4" s="159"/>
      <c r="AD4" s="159"/>
      <c r="AE4" s="159"/>
      <c r="AF4" s="159" t="str">
        <f>IF(ISBLANK('Základní list'!$C17),"",'Základní list'!$A17)</f>
        <v>G</v>
      </c>
      <c r="AG4" s="159"/>
      <c r="AH4" s="159"/>
      <c r="AI4" s="159"/>
      <c r="AJ4" s="159"/>
      <c r="AK4" s="159" t="str">
        <f>IF(ISBLANK('Základní list'!$C18),"",'Základní list'!$A18)</f>
        <v>H</v>
      </c>
      <c r="AL4" s="159"/>
      <c r="AM4" s="159"/>
      <c r="AN4" s="159"/>
      <c r="AO4" s="159"/>
      <c r="AP4" s="159" t="str">
        <f>IF(ISBLANK('Základní list'!$C19),"",'Základní list'!$A19)</f>
        <v>I</v>
      </c>
      <c r="AQ4" s="159"/>
      <c r="AR4" s="159"/>
      <c r="AS4" s="159"/>
      <c r="AT4" s="159"/>
      <c r="AU4" s="159" t="str">
        <f>IF(ISBLANK('Základní list'!$C20),"",'Základní list'!$A20)</f>
        <v>J</v>
      </c>
      <c r="AV4" s="159"/>
      <c r="AW4" s="159"/>
      <c r="AX4" s="159"/>
      <c r="AY4" s="159"/>
      <c r="AZ4" s="159" t="str">
        <f>IF(ISBLANK('Základní list'!$C21),"",'Základní list'!$A21)</f>
        <v>K</v>
      </c>
      <c r="BA4" s="159"/>
      <c r="BB4" s="159"/>
      <c r="BC4" s="159"/>
      <c r="BD4" s="159"/>
      <c r="BE4" s="159" t="str">
        <f>IF(ISBLANK('Základní list'!$C22),"",'Základní list'!$A22)</f>
        <v>L</v>
      </c>
      <c r="BF4" s="159"/>
      <c r="BG4" s="159"/>
      <c r="BH4" s="159"/>
      <c r="BI4" s="159"/>
      <c r="BJ4" s="159" t="str">
        <f>IF(ISBLANK('Základní list'!$C23),"",'Základní list'!$A23)</f>
        <v>M</v>
      </c>
      <c r="BK4" s="159"/>
      <c r="BL4" s="159"/>
      <c r="BM4" s="159"/>
      <c r="BN4" s="159"/>
      <c r="BO4" s="159" t="str">
        <f>IF(ISBLANK('Základní list'!$C24),"",'Základní list'!$A24)</f>
        <v>O</v>
      </c>
      <c r="BP4" s="159"/>
      <c r="BQ4" s="159"/>
      <c r="BR4" s="159"/>
      <c r="BS4" s="159"/>
      <c r="BT4" s="159" t="str">
        <f>IF(ISBLANK('Základní list'!$C25),"",'Základní list'!$A25)</f>
        <v>P</v>
      </c>
      <c r="BU4" s="159"/>
      <c r="BV4" s="159"/>
      <c r="BW4" s="159"/>
      <c r="BX4" s="159"/>
    </row>
    <row r="5" spans="1:76" s="75" customFormat="1" ht="12.75">
      <c r="A5" s="157"/>
      <c r="B5" s="72" t="s">
        <v>78</v>
      </c>
      <c r="C5" s="72" t="s">
        <v>117</v>
      </c>
      <c r="D5" s="72" t="s">
        <v>118</v>
      </c>
      <c r="E5" s="73" t="s">
        <v>119</v>
      </c>
      <c r="F5" s="74" t="s">
        <v>116</v>
      </c>
      <c r="G5" s="72" t="s">
        <v>78</v>
      </c>
      <c r="H5" s="72" t="s">
        <v>117</v>
      </c>
      <c r="I5" s="72" t="s">
        <v>118</v>
      </c>
      <c r="J5" s="73" t="s">
        <v>119</v>
      </c>
      <c r="K5" s="74" t="s">
        <v>116</v>
      </c>
      <c r="L5" s="72" t="s">
        <v>78</v>
      </c>
      <c r="M5" s="72" t="s">
        <v>117</v>
      </c>
      <c r="N5" s="72" t="s">
        <v>118</v>
      </c>
      <c r="O5" s="73" t="s">
        <v>119</v>
      </c>
      <c r="P5" s="74" t="s">
        <v>116</v>
      </c>
      <c r="Q5" s="72" t="s">
        <v>78</v>
      </c>
      <c r="R5" s="72" t="s">
        <v>117</v>
      </c>
      <c r="S5" s="72" t="s">
        <v>118</v>
      </c>
      <c r="T5" s="73" t="s">
        <v>119</v>
      </c>
      <c r="U5" s="74" t="s">
        <v>116</v>
      </c>
      <c r="V5" s="72" t="s">
        <v>78</v>
      </c>
      <c r="W5" s="72" t="s">
        <v>117</v>
      </c>
      <c r="X5" s="72" t="s">
        <v>118</v>
      </c>
      <c r="Y5" s="73" t="s">
        <v>119</v>
      </c>
      <c r="Z5" s="74" t="s">
        <v>116</v>
      </c>
      <c r="AA5" s="72" t="s">
        <v>78</v>
      </c>
      <c r="AB5" s="72" t="s">
        <v>117</v>
      </c>
      <c r="AC5" s="72" t="s">
        <v>118</v>
      </c>
      <c r="AD5" s="73" t="s">
        <v>119</v>
      </c>
      <c r="AE5" s="74" t="s">
        <v>116</v>
      </c>
      <c r="AF5" s="72" t="s">
        <v>78</v>
      </c>
      <c r="AG5" s="72" t="s">
        <v>117</v>
      </c>
      <c r="AH5" s="72" t="s">
        <v>118</v>
      </c>
      <c r="AI5" s="73" t="s">
        <v>119</v>
      </c>
      <c r="AJ5" s="74" t="s">
        <v>116</v>
      </c>
      <c r="AK5" s="72" t="s">
        <v>78</v>
      </c>
      <c r="AL5" s="72" t="s">
        <v>117</v>
      </c>
      <c r="AM5" s="72" t="s">
        <v>118</v>
      </c>
      <c r="AN5" s="73" t="s">
        <v>119</v>
      </c>
      <c r="AO5" s="74" t="s">
        <v>116</v>
      </c>
      <c r="AP5" s="72" t="s">
        <v>78</v>
      </c>
      <c r="AQ5" s="72" t="s">
        <v>117</v>
      </c>
      <c r="AR5" s="72" t="s">
        <v>118</v>
      </c>
      <c r="AS5" s="73" t="s">
        <v>119</v>
      </c>
      <c r="AT5" s="74" t="s">
        <v>116</v>
      </c>
      <c r="AU5" s="72" t="s">
        <v>78</v>
      </c>
      <c r="AV5" s="72" t="s">
        <v>117</v>
      </c>
      <c r="AW5" s="72" t="s">
        <v>118</v>
      </c>
      <c r="AX5" s="73" t="s">
        <v>119</v>
      </c>
      <c r="AY5" s="74" t="s">
        <v>116</v>
      </c>
      <c r="AZ5" s="72" t="s">
        <v>78</v>
      </c>
      <c r="BA5" s="72" t="s">
        <v>117</v>
      </c>
      <c r="BB5" s="72" t="s">
        <v>118</v>
      </c>
      <c r="BC5" s="73" t="s">
        <v>119</v>
      </c>
      <c r="BD5" s="74" t="s">
        <v>116</v>
      </c>
      <c r="BE5" s="72" t="s">
        <v>78</v>
      </c>
      <c r="BF5" s="72" t="s">
        <v>117</v>
      </c>
      <c r="BG5" s="72" t="s">
        <v>118</v>
      </c>
      <c r="BH5" s="73" t="s">
        <v>119</v>
      </c>
      <c r="BI5" s="74" t="s">
        <v>116</v>
      </c>
      <c r="BJ5" s="72" t="s">
        <v>78</v>
      </c>
      <c r="BK5" s="72" t="s">
        <v>117</v>
      </c>
      <c r="BL5" s="72" t="s">
        <v>118</v>
      </c>
      <c r="BM5" s="73" t="s">
        <v>119</v>
      </c>
      <c r="BN5" s="74" t="s">
        <v>116</v>
      </c>
      <c r="BO5" s="72" t="s">
        <v>78</v>
      </c>
      <c r="BP5" s="72" t="s">
        <v>117</v>
      </c>
      <c r="BQ5" s="72" t="s">
        <v>118</v>
      </c>
      <c r="BR5" s="73" t="s">
        <v>119</v>
      </c>
      <c r="BS5" s="74" t="s">
        <v>116</v>
      </c>
      <c r="BT5" s="72" t="s">
        <v>78</v>
      </c>
      <c r="BU5" s="72" t="s">
        <v>117</v>
      </c>
      <c r="BV5" s="72" t="s">
        <v>118</v>
      </c>
      <c r="BW5" s="73" t="s">
        <v>119</v>
      </c>
      <c r="BX5" s="74" t="s">
        <v>116</v>
      </c>
    </row>
    <row r="6" spans="1:76" s="82" customFormat="1" ht="34.5" customHeight="1">
      <c r="A6" s="76">
        <v>1</v>
      </c>
      <c r="B6" s="77" t="str">
        <f>IF(ISNA(MATCH(CONCATENATE(B$4,$A6),'Výsledková listina'!$R:$R,0)),"",INDEX('Výsledková listina'!$C:$C,MATCH(CONCATENATE(B$4,$A6),'Výsledková listina'!$R:$R,0),1))</f>
        <v>Holub David</v>
      </c>
      <c r="C6" s="78" t="str">
        <f>IF(ISNA(MATCH(CONCATENATE(B$4,$A6),'Výsledková listina'!$R:$R,0)),"",INDEX('Výsledková listina'!$T:$T,MATCH(CONCATENATE(B$4,$A6),'Výsledková listina'!$R:$R,0),1))</f>
        <v>MO Nepomuk</v>
      </c>
      <c r="D6" s="55">
        <v>320</v>
      </c>
      <c r="E6" s="79">
        <f aca="true" t="shared" si="0" ref="E6:E35">IF(D6="","",RANK(D6,D$1:D$65536,0)+(COUNT(D$1:D$65536)+1-RANK(D6,D$1:D$65536,0)-RANK(D6,D$1:D$65536,1))/2)</f>
        <v>8.5</v>
      </c>
      <c r="F6" s="80"/>
      <c r="G6" s="77">
        <f>IF(ISNA(MATCH(CONCATENATE(G$4,$A6),'Výsledková listina'!$R:$R,0)),"",INDEX('Výsledková listina'!$C:$C,MATCH(CONCATENATE(G$4,$A6),'Výsledková listina'!$R:$R,0),1))</f>
      </c>
      <c r="H6" s="78">
        <f>IF(ISNA(MATCH(CONCATENATE(G$4,$A6),'Výsledková listina'!$R:$R,0)),"",INDEX('Výsledková listina'!$T:$T,MATCH(CONCATENATE(G$4,$A6),'Výsledková listina'!$R:$R,0),1))</f>
      </c>
      <c r="I6" s="55"/>
      <c r="J6" s="79">
        <f aca="true" t="shared" si="1" ref="J6:J35">IF(I6="","",RANK(I6,I$1:I$65536,0)+(COUNT(I$1:I$65536)+1-RANK(I6,I$1:I$65536,0)-RANK(I6,I$1:I$65536,1))/2)</f>
      </c>
      <c r="K6" s="80"/>
      <c r="L6" s="77">
        <f>IF(ISNA(MATCH(CONCATENATE(L$4,$A6),'Výsledková listina'!$R:$R,0)),"",INDEX('Výsledková listina'!$C:$C,MATCH(CONCATENATE(L$4,$A6),'Výsledková listina'!$R:$R,0),1))</f>
      </c>
      <c r="M6" s="78">
        <f>IF(ISNA(MATCH(CONCATENATE(L$4,$A6),'Výsledková listina'!$R:$R,0)),"",INDEX('Výsledková listina'!$T:$T,MATCH(CONCATENATE(L$4,$A6),'Výsledková listina'!$R:$R,0),1))</f>
      </c>
      <c r="N6" s="55"/>
      <c r="O6" s="79">
        <f aca="true" t="shared" si="2" ref="O6:O35">IF(N6="","",RANK(N6,N$1:N$65536,0)+(COUNT(N$1:N$65536)+1-RANK(N6,N$1:N$65536,0)-RANK(N6,N$1:N$65536,1))/2)</f>
      </c>
      <c r="P6" s="80"/>
      <c r="Q6" s="77">
        <f>IF(ISNA(MATCH(CONCATENATE(Q$4,$A6),'Výsledková listina'!$R:$R,0)),"",INDEX('Výsledková listina'!$C:$C,MATCH(CONCATENATE(Q$4,$A6),'Výsledková listina'!$R:$R,0),1))</f>
      </c>
      <c r="R6" s="78">
        <f>IF(ISNA(MATCH(CONCATENATE(Q$4,$A6),'Výsledková listina'!$R:$R,0)),"",INDEX('Výsledková listina'!$T:$T,MATCH(CONCATENATE(Q$4,$A6),'Výsledková listina'!$R:$R,0),1))</f>
      </c>
      <c r="S6" s="81"/>
      <c r="T6" s="79">
        <f aca="true" t="shared" si="3" ref="T6:T35">IF(S6="","",RANK(S6,S$1:S$65536,0)+(COUNT(S$1:S$65536)+1-RANK(S6,S$1:S$65536,0)-RANK(S6,S$1:S$65536,1))/2)</f>
      </c>
      <c r="U6" s="80"/>
      <c r="V6" s="77">
        <f>IF(ISNA(MATCH(CONCATENATE(V$4,$A6),'Výsledková listina'!$R:$R,0)),"",INDEX('Výsledková listina'!$C:$C,MATCH(CONCATENATE(V$4,$A6),'Výsledková listina'!$R:$R,0),1))</f>
      </c>
      <c r="W6" s="78">
        <f>IF(ISNA(MATCH(CONCATENATE(V$4,$A6),'Výsledková listina'!$R:$R,0)),"",INDEX('Výsledková listina'!$T:$T,MATCH(CONCATENATE(V$4,$A6),'Výsledková listina'!$R:$R,0),1))</f>
      </c>
      <c r="X6" s="81"/>
      <c r="Y6" s="79">
        <f aca="true" t="shared" si="4" ref="Y6:Y35">IF(X6="","",RANK(X6,X$1:X$65536,0)+(COUNT(X$1:X$65536)+1-RANK(X6,X$1:X$65536,0)-RANK(X6,X$1:X$65536,1))/2)</f>
      </c>
      <c r="Z6" s="80"/>
      <c r="AA6" s="77">
        <f>IF(ISNA(MATCH(CONCATENATE(AA$4,$A6),'Výsledková listina'!$R:$R,0)),"",INDEX('Výsledková listina'!$C:$C,MATCH(CONCATENATE(AA$4,$A6),'Výsledková listina'!$R:$R,0),1))</f>
      </c>
      <c r="AB6" s="78">
        <f>IF(ISNA(MATCH(CONCATENATE(AA$4,$A6),'Výsledková listina'!$R:$R,0)),"",INDEX('Výsledková listina'!$T:$T,MATCH(CONCATENATE(AA$4,$A6),'Výsledková listina'!$R:$R,0),1))</f>
      </c>
      <c r="AC6" s="81"/>
      <c r="AD6" s="79">
        <f aca="true" t="shared" si="5" ref="AD6:AD35">IF(AC6="","",RANK(AC6,AC$1:AC$65536,0)+(COUNT(AC$1:AC$65536)+1-RANK(AC6,AC$1:AC$65536,0)-RANK(AC6,AC$1:AC$65536,1))/2)</f>
      </c>
      <c r="AE6" s="80"/>
      <c r="AF6" s="77">
        <f>IF(ISNA(MATCH(CONCATENATE(AF$4,$A6),'Výsledková listina'!$R:$R,0)),"",INDEX('Výsledková listina'!$C:$C,MATCH(CONCATENATE(AF$4,$A6),'Výsledková listina'!$R:$R,0),1))</f>
      </c>
      <c r="AG6" s="78">
        <f>IF(ISNA(MATCH(CONCATENATE(AF$4,$A6),'Výsledková listina'!$R:$R,0)),"",INDEX('Výsledková listina'!$T:$T,MATCH(CONCATENATE(AF$4,$A6),'Výsledková listina'!$R:$R,0),1))</f>
      </c>
      <c r="AH6" s="81"/>
      <c r="AI6" s="79">
        <f aca="true" t="shared" si="6" ref="AI6:AI35">IF(AH6="","",RANK(AH6,AH$1:AH$65536,0)+(COUNT(AH$1:AH$65536)+1-RANK(AH6,AH$1:AH$65536,0)-RANK(AH6,AH$1:AH$65536,1))/2)</f>
      </c>
      <c r="AJ6" s="80"/>
      <c r="AK6" s="77">
        <f>IF(ISNA(MATCH(CONCATENATE(AK$4,$A6),'Výsledková listina'!$R:$R,0)),"",INDEX('Výsledková listina'!$C:$C,MATCH(CONCATENATE(AK$4,$A6),'Výsledková listina'!$R:$R,0),1))</f>
      </c>
      <c r="AL6" s="78">
        <f>IF(ISNA(MATCH(CONCATENATE(AK$4,$A6),'Výsledková listina'!$R:$R,0)),"",INDEX('Výsledková listina'!$T:$T,MATCH(CONCATENATE(AK$4,$A6),'Výsledková listina'!$R:$R,0),1))</f>
      </c>
      <c r="AM6" s="81"/>
      <c r="AN6" s="79">
        <f aca="true" t="shared" si="7" ref="AN6:AN35">IF(AM6="","",RANK(AM6,AM$1:AM$65536,0)+(COUNT(AM$1:AM$65536)+1-RANK(AM6,AM$1:AM$65536,0)-RANK(AM6,AM$1:AM$65536,1))/2)</f>
      </c>
      <c r="AO6" s="80"/>
      <c r="AP6" s="77">
        <f>IF(ISNA(MATCH(CONCATENATE(AP$4,$A6),'Výsledková listina'!$R:$R,0)),"",INDEX('Výsledková listina'!$C:$C,MATCH(CONCATENATE(AP$4,$A6),'Výsledková listina'!$R:$R,0),1))</f>
      </c>
      <c r="AQ6" s="78">
        <f>IF(ISNA(MATCH(CONCATENATE(AP$4,$A6),'Výsledková listina'!$R:$R,0)),"",INDEX('Výsledková listina'!$T:$T,MATCH(CONCATENATE(AP$4,$A6),'Výsledková listina'!$R:$R,0),1))</f>
      </c>
      <c r="AR6" s="81"/>
      <c r="AS6" s="79">
        <f aca="true" t="shared" si="8" ref="AS6:AS35">IF(AR6="","",RANK(AR6,AR$1:AR$65536,0)+(COUNT(AR$1:AR$65536)+1-RANK(AR6,AR$1:AR$65536,0)-RANK(AR6,AR$1:AR$65536,1))/2)</f>
      </c>
      <c r="AT6" s="80"/>
      <c r="AU6" s="77">
        <f>IF(ISNA(MATCH(CONCATENATE(AU$4,$A6),'Výsledková listina'!$R:$R,0)),"",INDEX('Výsledková listina'!$C:$C,MATCH(CONCATENATE(AU$4,$A6),'Výsledková listina'!$R:$R,0),1))</f>
      </c>
      <c r="AV6" s="78">
        <f>IF(ISNA(MATCH(CONCATENATE(AU$4,$A6),'Výsledková listina'!$R:$R,0)),"",INDEX('Výsledková listina'!$T:$T,MATCH(CONCATENATE(AU$4,$A6),'Výsledková listina'!$R:$R,0),1))</f>
      </c>
      <c r="AW6" s="81"/>
      <c r="AX6" s="79">
        <f aca="true" t="shared" si="9" ref="AX6:AX35">IF(AW6="","",RANK(AW6,AW$1:AW$65536,0)+(COUNT(AW$1:AW$65536)+1-RANK(AW6,AW$1:AW$65536,0)-RANK(AW6,AW$1:AW$65536,1))/2)</f>
      </c>
      <c r="AY6" s="80"/>
      <c r="AZ6" s="77">
        <f>IF(ISNA(MATCH(CONCATENATE(AZ$4,$A6),'Výsledková listina'!$R:$R,0)),"",INDEX('Výsledková listina'!$C:$C,MATCH(CONCATENATE(AZ$4,$A6),'Výsledková listina'!$R:$R,0),1))</f>
      </c>
      <c r="BA6" s="78">
        <f>IF(ISNA(MATCH(CONCATENATE(AZ$4,$A6),'Výsledková listina'!$R:$R,0)),"",INDEX('Výsledková listina'!$T:$T,MATCH(CONCATENATE(AZ$4,$A6),'Výsledková listina'!$R:$R,0),1))</f>
      </c>
      <c r="BB6" s="81"/>
      <c r="BC6" s="79">
        <f aca="true" t="shared" si="10" ref="BC6:BC35">IF(BB6="","",RANK(BB6,BB$1:BB$65536,0)+(COUNT(BB$1:BB$65536)+1-RANK(BB6,BB$1:BB$65536,0)-RANK(BB6,BB$1:BB$65536,1))/2)</f>
      </c>
      <c r="BD6" s="80"/>
      <c r="BE6" s="77">
        <f>IF(ISNA(MATCH(CONCATENATE(BE$4,$A6),'Výsledková listina'!$R:$R,0)),"",INDEX('Výsledková listina'!$C:$C,MATCH(CONCATENATE(BE$4,$A6),'Výsledková listina'!$R:$R,0),1))</f>
      </c>
      <c r="BF6" s="78">
        <f>IF(ISNA(MATCH(CONCATENATE(BE$4,$A6),'Výsledková listina'!$R:$R,0)),"",INDEX('Výsledková listina'!$T:$T,MATCH(CONCATENATE(BE$4,$A6),'Výsledková listina'!$R:$R,0),1))</f>
      </c>
      <c r="BG6" s="81"/>
      <c r="BH6" s="79">
        <f aca="true" t="shared" si="11" ref="BH6:BH35">IF(BG6="","",RANK(BG6,BG$1:BG$65536,0)+(COUNT(BG$1:BG$65536)+1-RANK(BG6,BG$1:BG$65536,0)-RANK(BG6,BG$1:BG$65536,1))/2)</f>
      </c>
      <c r="BI6" s="80"/>
      <c r="BJ6" s="77">
        <f>IF(ISNA(MATCH(CONCATENATE(BJ$4,$A6),'Výsledková listina'!$R:$R,0)),"",INDEX('Výsledková listina'!$C:$C,MATCH(CONCATENATE(BJ$4,$A6),'Výsledková listina'!$R:$R,0),1))</f>
      </c>
      <c r="BK6" s="78">
        <f>IF(ISNA(MATCH(CONCATENATE(BJ$4,$A6),'Výsledková listina'!$R:$R,0)),"",INDEX('Výsledková listina'!$T:$T,MATCH(CONCATENATE(BJ$4,$A6),'Výsledková listina'!$R:$R,0),1))</f>
      </c>
      <c r="BL6" s="81"/>
      <c r="BM6" s="79">
        <f aca="true" t="shared" si="12" ref="BM6:BM35">IF(BL6="","",RANK(BL6,BL$1:BL$65536,0)+(COUNT(BL$1:BL$65536)+1-RANK(BL6,BL$1:BL$65536,0)-RANK(BL6,BL$1:BL$65536,1))/2)</f>
      </c>
      <c r="BN6" s="80"/>
      <c r="BO6" s="77">
        <f>IF(ISNA(MATCH(CONCATENATE(BO$4,$A6),'Výsledková listina'!$R:$R,0)),"",INDEX('Výsledková listina'!$C:$C,MATCH(CONCATENATE(BO$4,$A6),'Výsledková listina'!$R:$R,0),1))</f>
      </c>
      <c r="BP6" s="78">
        <f>IF(ISNA(MATCH(CONCATENATE(BO$4,$A6),'Výsledková listina'!$R:$R,0)),"",INDEX('Výsledková listina'!$T:$T,MATCH(CONCATENATE(BO$4,$A6),'Výsledková listina'!$R:$R,0),1))</f>
      </c>
      <c r="BQ6" s="81"/>
      <c r="BR6" s="79">
        <f aca="true" t="shared" si="13" ref="BR6:BR35">IF(BQ6="","",RANK(BQ6,BQ$1:BQ$65536,0)+(COUNT(BQ$1:BQ$65536)+1-RANK(BQ6,BQ$1:BQ$65536,0)-RANK(BQ6,BQ$1:BQ$65536,1))/2)</f>
      </c>
      <c r="BS6" s="80"/>
      <c r="BT6" s="77">
        <f>IF(ISNA(MATCH(CONCATENATE(BT$4,$A6),'Výsledková listina'!$R:$R,0)),"",INDEX('Výsledková listina'!$C:$C,MATCH(CONCATENATE(BT$4,$A6),'Výsledková listina'!$R:$R,0),1))</f>
      </c>
      <c r="BU6" s="78">
        <f>IF(ISNA(MATCH(CONCATENATE(BT$4,$A6),'Výsledková listina'!$R:$R,0)),"",INDEX('Výsledková listina'!$T:$T,MATCH(CONCATENATE(BT$4,$A6),'Výsledková listina'!$R:$R,0),1))</f>
      </c>
      <c r="BV6" s="81"/>
      <c r="BW6" s="79">
        <f aca="true" t="shared" si="14" ref="BW6:BW35">IF(BV6="","",RANK(BV6,BV$1:BV$65536,0)+(COUNT(BV$1:BV$65536)+1-RANK(BV6,BV$1:BV$65536,0)-RANK(BV6,BV$1:BV$65536,1))/2)</f>
      </c>
      <c r="BX6" s="80"/>
    </row>
    <row r="7" spans="1:76" s="82" customFormat="1" ht="34.5" customHeight="1">
      <c r="A7" s="83">
        <v>2</v>
      </c>
      <c r="B7" s="77" t="str">
        <f>IF(ISNA(MATCH(CONCATENATE(B$4,$A7),'Výsledková listina'!$R:$R,0)),"",INDEX('Výsledková listina'!$C:$C,MATCH(CONCATENATE(B$4,$A7),'Výsledková listina'!$R:$R,0),1))</f>
        <v>Hozman Jan</v>
      </c>
      <c r="C7" s="78" t="str">
        <f>IF(ISNA(MATCH(CONCATENATE(B$4,$A7),'Výsledková listina'!$R:$R,0)),"",INDEX('Výsledková listina'!$T:$T,MATCH(CONCATENATE(B$4,$A7),'Výsledková listina'!$R:$R,0),1))</f>
        <v>MO Nepomuk</v>
      </c>
      <c r="D7" s="55">
        <v>570</v>
      </c>
      <c r="E7" s="79">
        <f t="shared" si="0"/>
        <v>7</v>
      </c>
      <c r="F7" s="84"/>
      <c r="G7" s="77">
        <f>IF(ISNA(MATCH(CONCATENATE(G$4,$A7),'Výsledková listina'!$R:$R,0)),"",INDEX('Výsledková listina'!$C:$C,MATCH(CONCATENATE(G$4,$A7),'Výsledková listina'!$R:$R,0),1))</f>
      </c>
      <c r="H7" s="78">
        <f>IF(ISNA(MATCH(CONCATENATE(G$4,$A7),'Výsledková listina'!$R:$R,0)),"",INDEX('Výsledková listina'!$T:$T,MATCH(CONCATENATE(G$4,$A7),'Výsledková listina'!$R:$R,0),1))</f>
      </c>
      <c r="I7" s="55"/>
      <c r="J7" s="79">
        <f t="shared" si="1"/>
      </c>
      <c r="K7" s="84"/>
      <c r="L7" s="77">
        <f>IF(ISNA(MATCH(CONCATENATE(L$4,$A7),'Výsledková listina'!$R:$R,0)),"",INDEX('Výsledková listina'!$C:$C,MATCH(CONCATENATE(L$4,$A7),'Výsledková listina'!$R:$R,0),1))</f>
      </c>
      <c r="M7" s="78">
        <f>IF(ISNA(MATCH(CONCATENATE(L$4,$A7),'Výsledková listina'!$R:$R,0)),"",INDEX('Výsledková listina'!$T:$T,MATCH(CONCATENATE(L$4,$A7),'Výsledková listina'!$R:$R,0),1))</f>
      </c>
      <c r="N7" s="55"/>
      <c r="O7" s="79">
        <f t="shared" si="2"/>
      </c>
      <c r="P7" s="84"/>
      <c r="Q7" s="77">
        <f>IF(ISNA(MATCH(CONCATENATE(Q$4,$A7),'Výsledková listina'!$R:$R,0)),"",INDEX('Výsledková listina'!$C:$C,MATCH(CONCATENATE(Q$4,$A7),'Výsledková listina'!$R:$R,0),1))</f>
      </c>
      <c r="R7" s="78">
        <f>IF(ISNA(MATCH(CONCATENATE(Q$4,$A7),'Výsledková listina'!$R:$R,0)),"",INDEX('Výsledková listina'!$T:$T,MATCH(CONCATENATE(Q$4,$A7),'Výsledková listina'!$R:$R,0),1))</f>
      </c>
      <c r="S7" s="81"/>
      <c r="T7" s="79">
        <f t="shared" si="3"/>
      </c>
      <c r="U7" s="84"/>
      <c r="V7" s="77">
        <f>IF(ISNA(MATCH(CONCATENATE(V$4,$A7),'Výsledková listina'!$R:$R,0)),"",INDEX('Výsledková listina'!$C:$C,MATCH(CONCATENATE(V$4,$A7),'Výsledková listina'!$R:$R,0),1))</f>
      </c>
      <c r="W7" s="78">
        <f>IF(ISNA(MATCH(CONCATENATE(V$4,$A7),'Výsledková listina'!$R:$R,0)),"",INDEX('Výsledková listina'!$T:$T,MATCH(CONCATENATE(V$4,$A7),'Výsledková listina'!$R:$R,0),1))</f>
      </c>
      <c r="X7" s="81"/>
      <c r="Y7" s="79">
        <f t="shared" si="4"/>
      </c>
      <c r="Z7" s="84"/>
      <c r="AA7" s="77">
        <f>IF(ISNA(MATCH(CONCATENATE(AA$4,$A7),'Výsledková listina'!$R:$R,0)),"",INDEX('Výsledková listina'!$C:$C,MATCH(CONCATENATE(AA$4,$A7),'Výsledková listina'!$R:$R,0),1))</f>
      </c>
      <c r="AB7" s="78">
        <f>IF(ISNA(MATCH(CONCATENATE(AA$4,$A7),'Výsledková listina'!$R:$R,0)),"",INDEX('Výsledková listina'!$T:$T,MATCH(CONCATENATE(AA$4,$A7),'Výsledková listina'!$R:$R,0),1))</f>
      </c>
      <c r="AC7" s="81"/>
      <c r="AD7" s="79">
        <f t="shared" si="5"/>
      </c>
      <c r="AE7" s="84"/>
      <c r="AF7" s="77">
        <f>IF(ISNA(MATCH(CONCATENATE(AF$4,$A7),'Výsledková listina'!$R:$R,0)),"",INDEX('Výsledková listina'!$C:$C,MATCH(CONCATENATE(AF$4,$A7),'Výsledková listina'!$R:$R,0),1))</f>
      </c>
      <c r="AG7" s="78">
        <f>IF(ISNA(MATCH(CONCATENATE(AF$4,$A7),'Výsledková listina'!$R:$R,0)),"",INDEX('Výsledková listina'!$T:$T,MATCH(CONCATENATE(AF$4,$A7),'Výsledková listina'!$R:$R,0),1))</f>
      </c>
      <c r="AH7" s="81"/>
      <c r="AI7" s="79">
        <f t="shared" si="6"/>
      </c>
      <c r="AJ7" s="84"/>
      <c r="AK7" s="77">
        <f>IF(ISNA(MATCH(CONCATENATE(AK$4,$A7),'Výsledková listina'!$R:$R,0)),"",INDEX('Výsledková listina'!$C:$C,MATCH(CONCATENATE(AK$4,$A7),'Výsledková listina'!$R:$R,0),1))</f>
      </c>
      <c r="AL7" s="78">
        <f>IF(ISNA(MATCH(CONCATENATE(AK$4,$A7),'Výsledková listina'!$R:$R,0)),"",INDEX('Výsledková listina'!$T:$T,MATCH(CONCATENATE(AK$4,$A7),'Výsledková listina'!$R:$R,0),1))</f>
      </c>
      <c r="AM7" s="81"/>
      <c r="AN7" s="79">
        <f t="shared" si="7"/>
      </c>
      <c r="AO7" s="84"/>
      <c r="AP7" s="77">
        <f>IF(ISNA(MATCH(CONCATENATE(AP$4,$A7),'Výsledková listina'!$R:$R,0)),"",INDEX('Výsledková listina'!$C:$C,MATCH(CONCATENATE(AP$4,$A7),'Výsledková listina'!$R:$R,0),1))</f>
      </c>
      <c r="AQ7" s="78">
        <f>IF(ISNA(MATCH(CONCATENATE(AP$4,$A7),'Výsledková listina'!$R:$R,0)),"",INDEX('Výsledková listina'!$T:$T,MATCH(CONCATENATE(AP$4,$A7),'Výsledková listina'!$R:$R,0),1))</f>
      </c>
      <c r="AR7" s="81"/>
      <c r="AS7" s="79">
        <f t="shared" si="8"/>
      </c>
      <c r="AT7" s="84"/>
      <c r="AU7" s="77">
        <f>IF(ISNA(MATCH(CONCATENATE(AU$4,$A7),'Výsledková listina'!$R:$R,0)),"",INDEX('Výsledková listina'!$C:$C,MATCH(CONCATENATE(AU$4,$A7),'Výsledková listina'!$R:$R,0),1))</f>
      </c>
      <c r="AV7" s="78">
        <f>IF(ISNA(MATCH(CONCATENATE(AU$4,$A7),'Výsledková listina'!$R:$R,0)),"",INDEX('Výsledková listina'!$T:$T,MATCH(CONCATENATE(AU$4,$A7),'Výsledková listina'!$R:$R,0),1))</f>
      </c>
      <c r="AW7" s="81"/>
      <c r="AX7" s="79">
        <f t="shared" si="9"/>
      </c>
      <c r="AY7" s="84"/>
      <c r="AZ7" s="77">
        <f>IF(ISNA(MATCH(CONCATENATE(AZ$4,$A7),'Výsledková listina'!$R:$R,0)),"",INDEX('Výsledková listina'!$C:$C,MATCH(CONCATENATE(AZ$4,$A7),'Výsledková listina'!$R:$R,0),1))</f>
      </c>
      <c r="BA7" s="78">
        <f>IF(ISNA(MATCH(CONCATENATE(AZ$4,$A7),'Výsledková listina'!$R:$R,0)),"",INDEX('Výsledková listina'!$T:$T,MATCH(CONCATENATE(AZ$4,$A7),'Výsledková listina'!$R:$R,0),1))</f>
      </c>
      <c r="BB7" s="81"/>
      <c r="BC7" s="79">
        <f t="shared" si="10"/>
      </c>
      <c r="BD7" s="84"/>
      <c r="BE7" s="77">
        <f>IF(ISNA(MATCH(CONCATENATE(BE$4,$A7),'Výsledková listina'!$R:$R,0)),"",INDEX('Výsledková listina'!$C:$C,MATCH(CONCATENATE(BE$4,$A7),'Výsledková listina'!$R:$R,0),1))</f>
      </c>
      <c r="BF7" s="78">
        <f>IF(ISNA(MATCH(CONCATENATE(BE$4,$A7),'Výsledková listina'!$R:$R,0)),"",INDEX('Výsledková listina'!$T:$T,MATCH(CONCATENATE(BE$4,$A7),'Výsledková listina'!$R:$R,0),1))</f>
      </c>
      <c r="BG7" s="81"/>
      <c r="BH7" s="79">
        <f t="shared" si="11"/>
      </c>
      <c r="BI7" s="84"/>
      <c r="BJ7" s="77">
        <f>IF(ISNA(MATCH(CONCATENATE(BJ$4,$A7),'Výsledková listina'!$R:$R,0)),"",INDEX('Výsledková listina'!$C:$C,MATCH(CONCATENATE(BJ$4,$A7),'Výsledková listina'!$R:$R,0),1))</f>
      </c>
      <c r="BK7" s="78">
        <f>IF(ISNA(MATCH(CONCATENATE(BJ$4,$A7),'Výsledková listina'!$R:$R,0)),"",INDEX('Výsledková listina'!$T:$T,MATCH(CONCATENATE(BJ$4,$A7),'Výsledková listina'!$R:$R,0),1))</f>
      </c>
      <c r="BL7" s="81"/>
      <c r="BM7" s="79">
        <f t="shared" si="12"/>
      </c>
      <c r="BN7" s="84"/>
      <c r="BO7" s="77">
        <f>IF(ISNA(MATCH(CONCATENATE(BO$4,$A7),'Výsledková listina'!$R:$R,0)),"",INDEX('Výsledková listina'!$C:$C,MATCH(CONCATENATE(BO$4,$A7),'Výsledková listina'!$R:$R,0),1))</f>
      </c>
      <c r="BP7" s="78">
        <f>IF(ISNA(MATCH(CONCATENATE(BO$4,$A7),'Výsledková listina'!$R:$R,0)),"",INDEX('Výsledková listina'!$T:$T,MATCH(CONCATENATE(BO$4,$A7),'Výsledková listina'!$R:$R,0),1))</f>
      </c>
      <c r="BQ7" s="81"/>
      <c r="BR7" s="79">
        <f t="shared" si="13"/>
      </c>
      <c r="BS7" s="84"/>
      <c r="BT7" s="77">
        <f>IF(ISNA(MATCH(CONCATENATE(BT$4,$A7),'Výsledková listina'!$R:$R,0)),"",INDEX('Výsledková listina'!$C:$C,MATCH(CONCATENATE(BT$4,$A7),'Výsledková listina'!$R:$R,0),1))</f>
      </c>
      <c r="BU7" s="78">
        <f>IF(ISNA(MATCH(CONCATENATE(BT$4,$A7),'Výsledková listina'!$R:$R,0)),"",INDEX('Výsledková listina'!$T:$T,MATCH(CONCATENATE(BT$4,$A7),'Výsledková listina'!$R:$R,0),1))</f>
      </c>
      <c r="BV7" s="81"/>
      <c r="BW7" s="79">
        <f t="shared" si="14"/>
      </c>
      <c r="BX7" s="84"/>
    </row>
    <row r="8" spans="1:76" s="82" customFormat="1" ht="34.5" customHeight="1">
      <c r="A8" s="83">
        <v>3</v>
      </c>
      <c r="B8" s="77" t="str">
        <f>IF(ISNA(MATCH(CONCATENATE(B$4,$A8),'Výsledková listina'!$R:$R,0)),"",INDEX('Výsledková listina'!$C:$C,MATCH(CONCATENATE(B$4,$A8),'Výsledková listina'!$R:$R,0),1))</f>
        <v>Louda Václav</v>
      </c>
      <c r="C8" s="78" t="str">
        <f>IF(ISNA(MATCH(CONCATENATE(B$4,$A8),'Výsledková listina'!$R:$R,0)),"",INDEX('Výsledková listina'!$T:$T,MATCH(CONCATENATE(B$4,$A8),'Výsledková listina'!$R:$R,0),1))</f>
        <v>MO Plzeň 1</v>
      </c>
      <c r="D8" s="55">
        <v>2300</v>
      </c>
      <c r="E8" s="79">
        <f t="shared" si="0"/>
        <v>2</v>
      </c>
      <c r="F8" s="84"/>
      <c r="G8" s="77">
        <f>IF(ISNA(MATCH(CONCATENATE(G$4,$A8),'Výsledková listina'!$R:$R,0)),"",INDEX('Výsledková listina'!$C:$C,MATCH(CONCATENATE(G$4,$A8),'Výsledková listina'!$R:$R,0),1))</f>
      </c>
      <c r="H8" s="78">
        <f>IF(ISNA(MATCH(CONCATENATE(G$4,$A8),'Výsledková listina'!$R:$R,0)),"",INDEX('Výsledková listina'!$T:$T,MATCH(CONCATENATE(G$4,$A8),'Výsledková listina'!$R:$R,0),1))</f>
      </c>
      <c r="I8" s="55"/>
      <c r="J8" s="79">
        <f t="shared" si="1"/>
      </c>
      <c r="K8" s="84"/>
      <c r="L8" s="77">
        <f>IF(ISNA(MATCH(CONCATENATE(L$4,$A8),'Výsledková listina'!$R:$R,0)),"",INDEX('Výsledková listina'!$C:$C,MATCH(CONCATENATE(L$4,$A8),'Výsledková listina'!$R:$R,0),1))</f>
      </c>
      <c r="M8" s="78">
        <f>IF(ISNA(MATCH(CONCATENATE(L$4,$A8),'Výsledková listina'!$R:$R,0)),"",INDEX('Výsledková listina'!$T:$T,MATCH(CONCATENATE(L$4,$A8),'Výsledková listina'!$R:$R,0),1))</f>
      </c>
      <c r="N8" s="55"/>
      <c r="O8" s="79">
        <f t="shared" si="2"/>
      </c>
      <c r="P8" s="84"/>
      <c r="Q8" s="77">
        <f>IF(ISNA(MATCH(CONCATENATE(Q$4,$A8),'Výsledková listina'!$R:$R,0)),"",INDEX('Výsledková listina'!$C:$C,MATCH(CONCATENATE(Q$4,$A8),'Výsledková listina'!$R:$R,0),1))</f>
      </c>
      <c r="R8" s="78">
        <f>IF(ISNA(MATCH(CONCATENATE(Q$4,$A8),'Výsledková listina'!$R:$R,0)),"",INDEX('Výsledková listina'!$T:$T,MATCH(CONCATENATE(Q$4,$A8),'Výsledková listina'!$R:$R,0),1))</f>
      </c>
      <c r="S8" s="81"/>
      <c r="T8" s="79">
        <f t="shared" si="3"/>
      </c>
      <c r="U8" s="84"/>
      <c r="V8" s="77">
        <f>IF(ISNA(MATCH(CONCATENATE(V$4,$A8),'Výsledková listina'!$R:$R,0)),"",INDEX('Výsledková listina'!$C:$C,MATCH(CONCATENATE(V$4,$A8),'Výsledková listina'!$R:$R,0),1))</f>
      </c>
      <c r="W8" s="78">
        <f>IF(ISNA(MATCH(CONCATENATE(V$4,$A8),'Výsledková listina'!$R:$R,0)),"",INDEX('Výsledková listina'!$T:$T,MATCH(CONCATENATE(V$4,$A8),'Výsledková listina'!$R:$R,0),1))</f>
      </c>
      <c r="X8" s="81"/>
      <c r="Y8" s="79">
        <f t="shared" si="4"/>
      </c>
      <c r="Z8" s="84"/>
      <c r="AA8" s="77">
        <f>IF(ISNA(MATCH(CONCATENATE(AA$4,$A8),'Výsledková listina'!$R:$R,0)),"",INDEX('Výsledková listina'!$C:$C,MATCH(CONCATENATE(AA$4,$A8),'Výsledková listina'!$R:$R,0),1))</f>
      </c>
      <c r="AB8" s="78">
        <f>IF(ISNA(MATCH(CONCATENATE(AA$4,$A8),'Výsledková listina'!$R:$R,0)),"",INDEX('Výsledková listina'!$T:$T,MATCH(CONCATENATE(AA$4,$A8),'Výsledková listina'!$R:$R,0),1))</f>
      </c>
      <c r="AC8" s="81"/>
      <c r="AD8" s="79">
        <f t="shared" si="5"/>
      </c>
      <c r="AE8" s="84"/>
      <c r="AF8" s="77">
        <f>IF(ISNA(MATCH(CONCATENATE(AF$4,$A8),'Výsledková listina'!$R:$R,0)),"",INDEX('Výsledková listina'!$C:$C,MATCH(CONCATENATE(AF$4,$A8),'Výsledková listina'!$R:$R,0),1))</f>
      </c>
      <c r="AG8" s="78">
        <f>IF(ISNA(MATCH(CONCATENATE(AF$4,$A8),'Výsledková listina'!$R:$R,0)),"",INDEX('Výsledková listina'!$T:$T,MATCH(CONCATENATE(AF$4,$A8),'Výsledková listina'!$R:$R,0),1))</f>
      </c>
      <c r="AH8" s="81"/>
      <c r="AI8" s="79">
        <f t="shared" si="6"/>
      </c>
      <c r="AJ8" s="84"/>
      <c r="AK8" s="77">
        <f>IF(ISNA(MATCH(CONCATENATE(AK$4,$A8),'Výsledková listina'!$R:$R,0)),"",INDEX('Výsledková listina'!$C:$C,MATCH(CONCATENATE(AK$4,$A8),'Výsledková listina'!$R:$R,0),1))</f>
      </c>
      <c r="AL8" s="78">
        <f>IF(ISNA(MATCH(CONCATENATE(AK$4,$A8),'Výsledková listina'!$R:$R,0)),"",INDEX('Výsledková listina'!$T:$T,MATCH(CONCATENATE(AK$4,$A8),'Výsledková listina'!$R:$R,0),1))</f>
      </c>
      <c r="AM8" s="81"/>
      <c r="AN8" s="79">
        <f t="shared" si="7"/>
      </c>
      <c r="AO8" s="84"/>
      <c r="AP8" s="77">
        <f>IF(ISNA(MATCH(CONCATENATE(AP$4,$A8),'Výsledková listina'!$R:$R,0)),"",INDEX('Výsledková listina'!$C:$C,MATCH(CONCATENATE(AP$4,$A8),'Výsledková listina'!$R:$R,0),1))</f>
      </c>
      <c r="AQ8" s="78">
        <f>IF(ISNA(MATCH(CONCATENATE(AP$4,$A8),'Výsledková listina'!$R:$R,0)),"",INDEX('Výsledková listina'!$T:$T,MATCH(CONCATENATE(AP$4,$A8),'Výsledková listina'!$R:$R,0),1))</f>
      </c>
      <c r="AR8" s="81"/>
      <c r="AS8" s="79">
        <f t="shared" si="8"/>
      </c>
      <c r="AT8" s="84"/>
      <c r="AU8" s="77">
        <f>IF(ISNA(MATCH(CONCATENATE(AU$4,$A8),'Výsledková listina'!$R:$R,0)),"",INDEX('Výsledková listina'!$C:$C,MATCH(CONCATENATE(AU$4,$A8),'Výsledková listina'!$R:$R,0),1))</f>
      </c>
      <c r="AV8" s="78">
        <f>IF(ISNA(MATCH(CONCATENATE(AU$4,$A8),'Výsledková listina'!$R:$R,0)),"",INDEX('Výsledková listina'!$T:$T,MATCH(CONCATENATE(AU$4,$A8),'Výsledková listina'!$R:$R,0),1))</f>
      </c>
      <c r="AW8" s="81"/>
      <c r="AX8" s="79">
        <f t="shared" si="9"/>
      </c>
      <c r="AY8" s="84"/>
      <c r="AZ8" s="77">
        <f>IF(ISNA(MATCH(CONCATENATE(AZ$4,$A8),'Výsledková listina'!$R:$R,0)),"",INDEX('Výsledková listina'!$C:$C,MATCH(CONCATENATE(AZ$4,$A8),'Výsledková listina'!$R:$R,0),1))</f>
      </c>
      <c r="BA8" s="78">
        <f>IF(ISNA(MATCH(CONCATENATE(AZ$4,$A8),'Výsledková listina'!$R:$R,0)),"",INDEX('Výsledková listina'!$T:$T,MATCH(CONCATENATE(AZ$4,$A8),'Výsledková listina'!$R:$R,0),1))</f>
      </c>
      <c r="BB8" s="81"/>
      <c r="BC8" s="79">
        <f t="shared" si="10"/>
      </c>
      <c r="BD8" s="84"/>
      <c r="BE8" s="77">
        <f>IF(ISNA(MATCH(CONCATENATE(BE$4,$A8),'Výsledková listina'!$R:$R,0)),"",INDEX('Výsledková listina'!$C:$C,MATCH(CONCATENATE(BE$4,$A8),'Výsledková listina'!$R:$R,0),1))</f>
      </c>
      <c r="BF8" s="78">
        <f>IF(ISNA(MATCH(CONCATENATE(BE$4,$A8),'Výsledková listina'!$R:$R,0)),"",INDEX('Výsledková listina'!$T:$T,MATCH(CONCATENATE(BE$4,$A8),'Výsledková listina'!$R:$R,0),1))</f>
      </c>
      <c r="BG8" s="81"/>
      <c r="BH8" s="79">
        <f t="shared" si="11"/>
      </c>
      <c r="BI8" s="84"/>
      <c r="BJ8" s="77">
        <f>IF(ISNA(MATCH(CONCATENATE(BJ$4,$A8),'Výsledková listina'!$R:$R,0)),"",INDEX('Výsledková listina'!$C:$C,MATCH(CONCATENATE(BJ$4,$A8),'Výsledková listina'!$R:$R,0),1))</f>
      </c>
      <c r="BK8" s="78">
        <f>IF(ISNA(MATCH(CONCATENATE(BJ$4,$A8),'Výsledková listina'!$R:$R,0)),"",INDEX('Výsledková listina'!$T:$T,MATCH(CONCATENATE(BJ$4,$A8),'Výsledková listina'!$R:$R,0),1))</f>
      </c>
      <c r="BL8" s="81"/>
      <c r="BM8" s="79">
        <f t="shared" si="12"/>
      </c>
      <c r="BN8" s="84"/>
      <c r="BO8" s="77">
        <f>IF(ISNA(MATCH(CONCATENATE(BO$4,$A8),'Výsledková listina'!$R:$R,0)),"",INDEX('Výsledková listina'!$C:$C,MATCH(CONCATENATE(BO$4,$A8),'Výsledková listina'!$R:$R,0),1))</f>
      </c>
      <c r="BP8" s="78">
        <f>IF(ISNA(MATCH(CONCATENATE(BO$4,$A8),'Výsledková listina'!$R:$R,0)),"",INDEX('Výsledková listina'!$T:$T,MATCH(CONCATENATE(BO$4,$A8),'Výsledková listina'!$R:$R,0),1))</f>
      </c>
      <c r="BQ8" s="81"/>
      <c r="BR8" s="79">
        <f t="shared" si="13"/>
      </c>
      <c r="BS8" s="84"/>
      <c r="BT8" s="77">
        <f>IF(ISNA(MATCH(CONCATENATE(BT$4,$A8),'Výsledková listina'!$R:$R,0)),"",INDEX('Výsledková listina'!$C:$C,MATCH(CONCATENATE(BT$4,$A8),'Výsledková listina'!$R:$R,0),1))</f>
      </c>
      <c r="BU8" s="78">
        <f>IF(ISNA(MATCH(CONCATENATE(BT$4,$A8),'Výsledková listina'!$R:$R,0)),"",INDEX('Výsledková listina'!$T:$T,MATCH(CONCATENATE(BT$4,$A8),'Výsledková listina'!$R:$R,0),1))</f>
      </c>
      <c r="BV8" s="81"/>
      <c r="BW8" s="79">
        <f t="shared" si="14"/>
      </c>
      <c r="BX8" s="84"/>
    </row>
    <row r="9" spans="1:76" s="82" customFormat="1" ht="34.5" customHeight="1">
      <c r="A9" s="83">
        <v>4</v>
      </c>
      <c r="B9" s="77" t="str">
        <f>IF(ISNA(MATCH(CONCATENATE(B$4,$A9),'Výsledková listina'!$R:$R,0)),"",INDEX('Výsledková listina'!$C:$C,MATCH(CONCATENATE(B$4,$A9),'Výsledková listina'!$R:$R,0),1))</f>
        <v>Martínek Ondřej</v>
      </c>
      <c r="C9" s="78" t="str">
        <f>IF(ISNA(MATCH(CONCATENATE(B$4,$A9),'Výsledková listina'!$R:$R,0)),"",INDEX('Výsledková listina'!$T:$T,MATCH(CONCATENATE(B$4,$A9),'Výsledková listina'!$R:$R,0),1))</f>
        <v>MO Karlovy Vary</v>
      </c>
      <c r="D9" s="55">
        <v>320</v>
      </c>
      <c r="E9" s="79">
        <f t="shared" si="0"/>
        <v>8.5</v>
      </c>
      <c r="F9" s="84"/>
      <c r="G9" s="77">
        <f>IF(ISNA(MATCH(CONCATENATE(G$4,$A9),'Výsledková listina'!$R:$R,0)),"",INDEX('Výsledková listina'!$C:$C,MATCH(CONCATENATE(G$4,$A9),'Výsledková listina'!$R:$R,0),1))</f>
      </c>
      <c r="H9" s="78">
        <f>IF(ISNA(MATCH(CONCATENATE(G$4,$A9),'Výsledková listina'!$R:$R,0)),"",INDEX('Výsledková listina'!$T:$T,MATCH(CONCATENATE(G$4,$A9),'Výsledková listina'!$R:$R,0),1))</f>
      </c>
      <c r="I9" s="55"/>
      <c r="J9" s="79">
        <f t="shared" si="1"/>
      </c>
      <c r="K9" s="84"/>
      <c r="L9" s="77">
        <f>IF(ISNA(MATCH(CONCATENATE(L$4,$A9),'Výsledková listina'!$R:$R,0)),"",INDEX('Výsledková listina'!$C:$C,MATCH(CONCATENATE(L$4,$A9),'Výsledková listina'!$R:$R,0),1))</f>
      </c>
      <c r="M9" s="78">
        <f>IF(ISNA(MATCH(CONCATENATE(L$4,$A9),'Výsledková listina'!$R:$R,0)),"",INDEX('Výsledková listina'!$T:$T,MATCH(CONCATENATE(L$4,$A9),'Výsledková listina'!$R:$R,0),1))</f>
      </c>
      <c r="N9" s="55"/>
      <c r="O9" s="79">
        <f t="shared" si="2"/>
      </c>
      <c r="P9" s="84"/>
      <c r="Q9" s="77">
        <f>IF(ISNA(MATCH(CONCATENATE(Q$4,$A9),'Výsledková listina'!$R:$R,0)),"",INDEX('Výsledková listina'!$C:$C,MATCH(CONCATENATE(Q$4,$A9),'Výsledková listina'!$R:$R,0),1))</f>
      </c>
      <c r="R9" s="78">
        <f>IF(ISNA(MATCH(CONCATENATE(Q$4,$A9),'Výsledková listina'!$R:$R,0)),"",INDEX('Výsledková listina'!$T:$T,MATCH(CONCATENATE(Q$4,$A9),'Výsledková listina'!$R:$R,0),1))</f>
      </c>
      <c r="S9" s="81"/>
      <c r="T9" s="79">
        <f t="shared" si="3"/>
      </c>
      <c r="U9" s="84"/>
      <c r="V9" s="77">
        <f>IF(ISNA(MATCH(CONCATENATE(V$4,$A9),'Výsledková listina'!$R:$R,0)),"",INDEX('Výsledková listina'!$C:$C,MATCH(CONCATENATE(V$4,$A9),'Výsledková listina'!$R:$R,0),1))</f>
      </c>
      <c r="W9" s="78">
        <f>IF(ISNA(MATCH(CONCATENATE(V$4,$A9),'Výsledková listina'!$R:$R,0)),"",INDEX('Výsledková listina'!$T:$T,MATCH(CONCATENATE(V$4,$A9),'Výsledková listina'!$R:$R,0),1))</f>
      </c>
      <c r="X9" s="81"/>
      <c r="Y9" s="79">
        <f t="shared" si="4"/>
      </c>
      <c r="Z9" s="84"/>
      <c r="AA9" s="77">
        <f>IF(ISNA(MATCH(CONCATENATE(AA$4,$A9),'Výsledková listina'!$R:$R,0)),"",INDEX('Výsledková listina'!$C:$C,MATCH(CONCATENATE(AA$4,$A9),'Výsledková listina'!$R:$R,0),1))</f>
      </c>
      <c r="AB9" s="78">
        <f>IF(ISNA(MATCH(CONCATENATE(AA$4,$A9),'Výsledková listina'!$R:$R,0)),"",INDEX('Výsledková listina'!$T:$T,MATCH(CONCATENATE(AA$4,$A9),'Výsledková listina'!$R:$R,0),1))</f>
      </c>
      <c r="AC9" s="81"/>
      <c r="AD9" s="79">
        <f t="shared" si="5"/>
      </c>
      <c r="AE9" s="84"/>
      <c r="AF9" s="77">
        <f>IF(ISNA(MATCH(CONCATENATE(AF$4,$A9),'Výsledková listina'!$R:$R,0)),"",INDEX('Výsledková listina'!$C:$C,MATCH(CONCATENATE(AF$4,$A9),'Výsledková listina'!$R:$R,0),1))</f>
      </c>
      <c r="AG9" s="78">
        <f>IF(ISNA(MATCH(CONCATENATE(AF$4,$A9),'Výsledková listina'!$R:$R,0)),"",INDEX('Výsledková listina'!$T:$T,MATCH(CONCATENATE(AF$4,$A9),'Výsledková listina'!$R:$R,0),1))</f>
      </c>
      <c r="AH9" s="81"/>
      <c r="AI9" s="79">
        <f t="shared" si="6"/>
      </c>
      <c r="AJ9" s="84"/>
      <c r="AK9" s="77">
        <f>IF(ISNA(MATCH(CONCATENATE(AK$4,$A9),'Výsledková listina'!$R:$R,0)),"",INDEX('Výsledková listina'!$C:$C,MATCH(CONCATENATE(AK$4,$A9),'Výsledková listina'!$R:$R,0),1))</f>
      </c>
      <c r="AL9" s="78">
        <f>IF(ISNA(MATCH(CONCATENATE(AK$4,$A9),'Výsledková listina'!$R:$R,0)),"",INDEX('Výsledková listina'!$T:$T,MATCH(CONCATENATE(AK$4,$A9),'Výsledková listina'!$R:$R,0),1))</f>
      </c>
      <c r="AM9" s="81"/>
      <c r="AN9" s="79">
        <f t="shared" si="7"/>
      </c>
      <c r="AO9" s="84"/>
      <c r="AP9" s="77">
        <f>IF(ISNA(MATCH(CONCATENATE(AP$4,$A9),'Výsledková listina'!$R:$R,0)),"",INDEX('Výsledková listina'!$C:$C,MATCH(CONCATENATE(AP$4,$A9),'Výsledková listina'!$R:$R,0),1))</f>
      </c>
      <c r="AQ9" s="78">
        <f>IF(ISNA(MATCH(CONCATENATE(AP$4,$A9),'Výsledková listina'!$R:$R,0)),"",INDEX('Výsledková listina'!$T:$T,MATCH(CONCATENATE(AP$4,$A9),'Výsledková listina'!$R:$R,0),1))</f>
      </c>
      <c r="AR9" s="81"/>
      <c r="AS9" s="79">
        <f t="shared" si="8"/>
      </c>
      <c r="AT9" s="84"/>
      <c r="AU9" s="77">
        <f>IF(ISNA(MATCH(CONCATENATE(AU$4,$A9),'Výsledková listina'!$R:$R,0)),"",INDEX('Výsledková listina'!$C:$C,MATCH(CONCATENATE(AU$4,$A9),'Výsledková listina'!$R:$R,0),1))</f>
      </c>
      <c r="AV9" s="78">
        <f>IF(ISNA(MATCH(CONCATENATE(AU$4,$A9),'Výsledková listina'!$R:$R,0)),"",INDEX('Výsledková listina'!$T:$T,MATCH(CONCATENATE(AU$4,$A9),'Výsledková listina'!$R:$R,0),1))</f>
      </c>
      <c r="AW9" s="81"/>
      <c r="AX9" s="79">
        <f t="shared" si="9"/>
      </c>
      <c r="AY9" s="84"/>
      <c r="AZ9" s="77">
        <f>IF(ISNA(MATCH(CONCATENATE(AZ$4,$A9),'Výsledková listina'!$R:$R,0)),"",INDEX('Výsledková listina'!$C:$C,MATCH(CONCATENATE(AZ$4,$A9),'Výsledková listina'!$R:$R,0),1))</f>
      </c>
      <c r="BA9" s="78">
        <f>IF(ISNA(MATCH(CONCATENATE(AZ$4,$A9),'Výsledková listina'!$R:$R,0)),"",INDEX('Výsledková listina'!$T:$T,MATCH(CONCATENATE(AZ$4,$A9),'Výsledková listina'!$R:$R,0),1))</f>
      </c>
      <c r="BB9" s="81"/>
      <c r="BC9" s="79">
        <f t="shared" si="10"/>
      </c>
      <c r="BD9" s="84"/>
      <c r="BE9" s="77">
        <f>IF(ISNA(MATCH(CONCATENATE(BE$4,$A9),'Výsledková listina'!$R:$R,0)),"",INDEX('Výsledková listina'!$C:$C,MATCH(CONCATENATE(BE$4,$A9),'Výsledková listina'!$R:$R,0),1))</f>
      </c>
      <c r="BF9" s="78">
        <f>IF(ISNA(MATCH(CONCATENATE(BE$4,$A9),'Výsledková listina'!$R:$R,0)),"",INDEX('Výsledková listina'!$T:$T,MATCH(CONCATENATE(BE$4,$A9),'Výsledková listina'!$R:$R,0),1))</f>
      </c>
      <c r="BG9" s="81"/>
      <c r="BH9" s="79">
        <f t="shared" si="11"/>
      </c>
      <c r="BI9" s="84"/>
      <c r="BJ9" s="77">
        <f>IF(ISNA(MATCH(CONCATENATE(BJ$4,$A9),'Výsledková listina'!$R:$R,0)),"",INDEX('Výsledková listina'!$C:$C,MATCH(CONCATENATE(BJ$4,$A9),'Výsledková listina'!$R:$R,0),1))</f>
      </c>
      <c r="BK9" s="78">
        <f>IF(ISNA(MATCH(CONCATENATE(BJ$4,$A9),'Výsledková listina'!$R:$R,0)),"",INDEX('Výsledková listina'!$T:$T,MATCH(CONCATENATE(BJ$4,$A9),'Výsledková listina'!$R:$R,0),1))</f>
      </c>
      <c r="BL9" s="81"/>
      <c r="BM9" s="79">
        <f t="shared" si="12"/>
      </c>
      <c r="BN9" s="84"/>
      <c r="BO9" s="77">
        <f>IF(ISNA(MATCH(CONCATENATE(BO$4,$A9),'Výsledková listina'!$R:$R,0)),"",INDEX('Výsledková listina'!$C:$C,MATCH(CONCATENATE(BO$4,$A9),'Výsledková listina'!$R:$R,0),1))</f>
      </c>
      <c r="BP9" s="78">
        <f>IF(ISNA(MATCH(CONCATENATE(BO$4,$A9),'Výsledková listina'!$R:$R,0)),"",INDEX('Výsledková listina'!$T:$T,MATCH(CONCATENATE(BO$4,$A9),'Výsledková listina'!$R:$R,0),1))</f>
      </c>
      <c r="BQ9" s="81"/>
      <c r="BR9" s="79">
        <f t="shared" si="13"/>
      </c>
      <c r="BS9" s="84"/>
      <c r="BT9" s="77">
        <f>IF(ISNA(MATCH(CONCATENATE(BT$4,$A9),'Výsledková listina'!$R:$R,0)),"",INDEX('Výsledková listina'!$C:$C,MATCH(CONCATENATE(BT$4,$A9),'Výsledková listina'!$R:$R,0),1))</f>
      </c>
      <c r="BU9" s="78">
        <f>IF(ISNA(MATCH(CONCATENATE(BT$4,$A9),'Výsledková listina'!$R:$R,0)),"",INDEX('Výsledková listina'!$T:$T,MATCH(CONCATENATE(BT$4,$A9),'Výsledková listina'!$R:$R,0),1))</f>
      </c>
      <c r="BV9" s="81"/>
      <c r="BW9" s="79">
        <f t="shared" si="14"/>
      </c>
      <c r="BX9" s="84"/>
    </row>
    <row r="10" spans="1:76" s="82" customFormat="1" ht="34.5" customHeight="1">
      <c r="A10" s="83">
        <v>5</v>
      </c>
      <c r="B10" s="77" t="str">
        <f>IF(ISNA(MATCH(CONCATENATE(B$4,$A10),'Výsledková listina'!$R:$R,0)),"",INDEX('Výsledková listina'!$C:$C,MATCH(CONCATENATE(B$4,$A10),'Výsledková listina'!$R:$R,0),1))</f>
        <v>Polívka Miroslav</v>
      </c>
      <c r="C10" s="78" t="str">
        <f>IF(ISNA(MATCH(CONCATENATE(B$4,$A10),'Výsledková listina'!$R:$R,0)),"",INDEX('Výsledková listina'!$T:$T,MATCH(CONCATENATE(B$4,$A10),'Výsledková listina'!$R:$R,0),1))</f>
        <v>MO Stod</v>
      </c>
      <c r="D10" s="55">
        <v>2060</v>
      </c>
      <c r="E10" s="79">
        <f t="shared" si="0"/>
        <v>4</v>
      </c>
      <c r="F10" s="84"/>
      <c r="G10" s="77">
        <f>IF(ISNA(MATCH(CONCATENATE(G$4,$A10),'Výsledková listina'!$R:$R,0)),"",INDEX('Výsledková listina'!$C:$C,MATCH(CONCATENATE(G$4,$A10),'Výsledková listina'!$R:$R,0),1))</f>
      </c>
      <c r="H10" s="78">
        <f>IF(ISNA(MATCH(CONCATENATE(G$4,$A10),'Výsledková listina'!$R:$R,0)),"",INDEX('Výsledková listina'!$T:$T,MATCH(CONCATENATE(G$4,$A10),'Výsledková listina'!$R:$R,0),1))</f>
      </c>
      <c r="I10" s="55"/>
      <c r="J10" s="79">
        <f t="shared" si="1"/>
      </c>
      <c r="K10" s="84"/>
      <c r="L10" s="77">
        <f>IF(ISNA(MATCH(CONCATENATE(L$4,$A10),'Výsledková listina'!$R:$R,0)),"",INDEX('Výsledková listina'!$C:$C,MATCH(CONCATENATE(L$4,$A10),'Výsledková listina'!$R:$R,0),1))</f>
      </c>
      <c r="M10" s="78">
        <f>IF(ISNA(MATCH(CONCATENATE(L$4,$A10),'Výsledková listina'!$R:$R,0)),"",INDEX('Výsledková listina'!$T:$T,MATCH(CONCATENATE(L$4,$A10),'Výsledková listina'!$R:$R,0),1))</f>
      </c>
      <c r="N10" s="55"/>
      <c r="O10" s="79">
        <f t="shared" si="2"/>
      </c>
      <c r="P10" s="84"/>
      <c r="Q10" s="77">
        <f>IF(ISNA(MATCH(CONCATENATE(Q$4,$A10),'Výsledková listina'!$R:$R,0)),"",INDEX('Výsledková listina'!$C:$C,MATCH(CONCATENATE(Q$4,$A10),'Výsledková listina'!$R:$R,0),1))</f>
      </c>
      <c r="R10" s="78">
        <f>IF(ISNA(MATCH(CONCATENATE(Q$4,$A10),'Výsledková listina'!$R:$R,0)),"",INDEX('Výsledková listina'!$T:$T,MATCH(CONCATENATE(Q$4,$A10),'Výsledková listina'!$R:$R,0),1))</f>
      </c>
      <c r="S10" s="81"/>
      <c r="T10" s="79">
        <f t="shared" si="3"/>
      </c>
      <c r="U10" s="84"/>
      <c r="V10" s="77">
        <f>IF(ISNA(MATCH(CONCATENATE(V$4,$A10),'Výsledková listina'!$R:$R,0)),"",INDEX('Výsledková listina'!$C:$C,MATCH(CONCATENATE(V$4,$A10),'Výsledková listina'!$R:$R,0),1))</f>
      </c>
      <c r="W10" s="78">
        <f>IF(ISNA(MATCH(CONCATENATE(V$4,$A10),'Výsledková listina'!$R:$R,0)),"",INDEX('Výsledková listina'!$T:$T,MATCH(CONCATENATE(V$4,$A10),'Výsledková listina'!$R:$R,0),1))</f>
      </c>
      <c r="X10" s="81"/>
      <c r="Y10" s="79">
        <f t="shared" si="4"/>
      </c>
      <c r="Z10" s="84"/>
      <c r="AA10" s="77">
        <f>IF(ISNA(MATCH(CONCATENATE(AA$4,$A10),'Výsledková listina'!$R:$R,0)),"",INDEX('Výsledková listina'!$C:$C,MATCH(CONCATENATE(AA$4,$A10),'Výsledková listina'!$R:$R,0),1))</f>
      </c>
      <c r="AB10" s="78">
        <f>IF(ISNA(MATCH(CONCATENATE(AA$4,$A10),'Výsledková listina'!$R:$R,0)),"",INDEX('Výsledková listina'!$T:$T,MATCH(CONCATENATE(AA$4,$A10),'Výsledková listina'!$R:$R,0),1))</f>
      </c>
      <c r="AC10" s="81"/>
      <c r="AD10" s="79">
        <f t="shared" si="5"/>
      </c>
      <c r="AE10" s="84"/>
      <c r="AF10" s="77">
        <f>IF(ISNA(MATCH(CONCATENATE(AF$4,$A10),'Výsledková listina'!$R:$R,0)),"",INDEX('Výsledková listina'!$C:$C,MATCH(CONCATENATE(AF$4,$A10),'Výsledková listina'!$R:$R,0),1))</f>
      </c>
      <c r="AG10" s="78">
        <f>IF(ISNA(MATCH(CONCATENATE(AF$4,$A10),'Výsledková listina'!$R:$R,0)),"",INDEX('Výsledková listina'!$T:$T,MATCH(CONCATENATE(AF$4,$A10),'Výsledková listina'!$R:$R,0),1))</f>
      </c>
      <c r="AH10" s="81"/>
      <c r="AI10" s="79">
        <f t="shared" si="6"/>
      </c>
      <c r="AJ10" s="84"/>
      <c r="AK10" s="77">
        <f>IF(ISNA(MATCH(CONCATENATE(AK$4,$A10),'Výsledková listina'!$R:$R,0)),"",INDEX('Výsledková listina'!$C:$C,MATCH(CONCATENATE(AK$4,$A10),'Výsledková listina'!$R:$R,0),1))</f>
      </c>
      <c r="AL10" s="78">
        <f>IF(ISNA(MATCH(CONCATENATE(AK$4,$A10),'Výsledková listina'!$R:$R,0)),"",INDEX('Výsledková listina'!$T:$T,MATCH(CONCATENATE(AK$4,$A10),'Výsledková listina'!$R:$R,0),1))</f>
      </c>
      <c r="AM10" s="81"/>
      <c r="AN10" s="79">
        <f t="shared" si="7"/>
      </c>
      <c r="AO10" s="84"/>
      <c r="AP10" s="77">
        <f>IF(ISNA(MATCH(CONCATENATE(AP$4,$A10),'Výsledková listina'!$R:$R,0)),"",INDEX('Výsledková listina'!$C:$C,MATCH(CONCATENATE(AP$4,$A10),'Výsledková listina'!$R:$R,0),1))</f>
      </c>
      <c r="AQ10" s="78">
        <f>IF(ISNA(MATCH(CONCATENATE(AP$4,$A10),'Výsledková listina'!$R:$R,0)),"",INDEX('Výsledková listina'!$T:$T,MATCH(CONCATENATE(AP$4,$A10),'Výsledková listina'!$R:$R,0),1))</f>
      </c>
      <c r="AR10" s="81"/>
      <c r="AS10" s="79">
        <f t="shared" si="8"/>
      </c>
      <c r="AT10" s="84"/>
      <c r="AU10" s="77">
        <f>IF(ISNA(MATCH(CONCATENATE(AU$4,$A10),'Výsledková listina'!$R:$R,0)),"",INDEX('Výsledková listina'!$C:$C,MATCH(CONCATENATE(AU$4,$A10),'Výsledková listina'!$R:$R,0),1))</f>
      </c>
      <c r="AV10" s="78">
        <f>IF(ISNA(MATCH(CONCATENATE(AU$4,$A10),'Výsledková listina'!$R:$R,0)),"",INDEX('Výsledková listina'!$T:$T,MATCH(CONCATENATE(AU$4,$A10),'Výsledková listina'!$R:$R,0),1))</f>
      </c>
      <c r="AW10" s="81"/>
      <c r="AX10" s="79">
        <f t="shared" si="9"/>
      </c>
      <c r="AY10" s="84"/>
      <c r="AZ10" s="77">
        <f>IF(ISNA(MATCH(CONCATENATE(AZ$4,$A10),'Výsledková listina'!$R:$R,0)),"",INDEX('Výsledková listina'!$C:$C,MATCH(CONCATENATE(AZ$4,$A10),'Výsledková listina'!$R:$R,0),1))</f>
      </c>
      <c r="BA10" s="78">
        <f>IF(ISNA(MATCH(CONCATENATE(AZ$4,$A10),'Výsledková listina'!$R:$R,0)),"",INDEX('Výsledková listina'!$T:$T,MATCH(CONCATENATE(AZ$4,$A10),'Výsledková listina'!$R:$R,0),1))</f>
      </c>
      <c r="BB10" s="81"/>
      <c r="BC10" s="79">
        <f t="shared" si="10"/>
      </c>
      <c r="BD10" s="84"/>
      <c r="BE10" s="77">
        <f>IF(ISNA(MATCH(CONCATENATE(BE$4,$A10),'Výsledková listina'!$R:$R,0)),"",INDEX('Výsledková listina'!$C:$C,MATCH(CONCATENATE(BE$4,$A10),'Výsledková listina'!$R:$R,0),1))</f>
      </c>
      <c r="BF10" s="78">
        <f>IF(ISNA(MATCH(CONCATENATE(BE$4,$A10),'Výsledková listina'!$R:$R,0)),"",INDEX('Výsledková listina'!$T:$T,MATCH(CONCATENATE(BE$4,$A10),'Výsledková listina'!$R:$R,0),1))</f>
      </c>
      <c r="BG10" s="81"/>
      <c r="BH10" s="79">
        <f t="shared" si="11"/>
      </c>
      <c r="BI10" s="84"/>
      <c r="BJ10" s="77">
        <f>IF(ISNA(MATCH(CONCATENATE(BJ$4,$A10),'Výsledková listina'!$R:$R,0)),"",INDEX('Výsledková listina'!$C:$C,MATCH(CONCATENATE(BJ$4,$A10),'Výsledková listina'!$R:$R,0),1))</f>
      </c>
      <c r="BK10" s="78">
        <f>IF(ISNA(MATCH(CONCATENATE(BJ$4,$A10),'Výsledková listina'!$R:$R,0)),"",INDEX('Výsledková listina'!$T:$T,MATCH(CONCATENATE(BJ$4,$A10),'Výsledková listina'!$R:$R,0),1))</f>
      </c>
      <c r="BL10" s="81"/>
      <c r="BM10" s="79">
        <f t="shared" si="12"/>
      </c>
      <c r="BN10" s="84"/>
      <c r="BO10" s="77">
        <f>IF(ISNA(MATCH(CONCATENATE(BO$4,$A10),'Výsledková listina'!$R:$R,0)),"",INDEX('Výsledková listina'!$C:$C,MATCH(CONCATENATE(BO$4,$A10),'Výsledková listina'!$R:$R,0),1))</f>
      </c>
      <c r="BP10" s="78">
        <f>IF(ISNA(MATCH(CONCATENATE(BO$4,$A10),'Výsledková listina'!$R:$R,0)),"",INDEX('Výsledková listina'!$T:$T,MATCH(CONCATENATE(BO$4,$A10),'Výsledková listina'!$R:$R,0),1))</f>
      </c>
      <c r="BQ10" s="81"/>
      <c r="BR10" s="79">
        <f t="shared" si="13"/>
      </c>
      <c r="BS10" s="84"/>
      <c r="BT10" s="77">
        <f>IF(ISNA(MATCH(CONCATENATE(BT$4,$A10),'Výsledková listina'!$R:$R,0)),"",INDEX('Výsledková listina'!$C:$C,MATCH(CONCATENATE(BT$4,$A10),'Výsledková listina'!$R:$R,0),1))</f>
      </c>
      <c r="BU10" s="78">
        <f>IF(ISNA(MATCH(CONCATENATE(BT$4,$A10),'Výsledková listina'!$R:$R,0)),"",INDEX('Výsledková listina'!$T:$T,MATCH(CONCATENATE(BT$4,$A10),'Výsledková listina'!$R:$R,0),1))</f>
      </c>
      <c r="BV10" s="81"/>
      <c r="BW10" s="79">
        <f t="shared" si="14"/>
      </c>
      <c r="BX10" s="84"/>
    </row>
    <row r="11" spans="1:76" s="82" customFormat="1" ht="34.5" customHeight="1">
      <c r="A11" s="83">
        <v>6</v>
      </c>
      <c r="B11" s="77" t="str">
        <f>IF(ISNA(MATCH(CONCATENATE(B$4,$A11),'Výsledková listina'!$R:$R,0)),"",INDEX('Výsledková listina'!$C:$C,MATCH(CONCATENATE(B$4,$A11),'Výsledková listina'!$R:$R,0),1))</f>
        <v>Molek Petr</v>
      </c>
      <c r="C11" s="78" t="str">
        <f>IF(ISNA(MATCH(CONCATENATE(B$4,$A11),'Výsledková listina'!$R:$R,0)),"",INDEX('Výsledková listina'!$T:$T,MATCH(CONCATENATE(B$4,$A11),'Výsledková listina'!$R:$R,0),1))</f>
        <v>MO Plzeň 1</v>
      </c>
      <c r="D11" s="55">
        <v>1120</v>
      </c>
      <c r="E11" s="79">
        <f t="shared" si="0"/>
        <v>6</v>
      </c>
      <c r="F11" s="84"/>
      <c r="G11" s="77">
        <f>IF(ISNA(MATCH(CONCATENATE(G$4,$A11),'Výsledková listina'!$R:$R,0)),"",INDEX('Výsledková listina'!$C:$C,MATCH(CONCATENATE(G$4,$A11),'Výsledková listina'!$R:$R,0),1))</f>
      </c>
      <c r="H11" s="78">
        <f>IF(ISNA(MATCH(CONCATENATE(G$4,$A11),'Výsledková listina'!$R:$R,0)),"",INDEX('Výsledková listina'!$T:$T,MATCH(CONCATENATE(G$4,$A11),'Výsledková listina'!$R:$R,0),1))</f>
      </c>
      <c r="I11" s="55"/>
      <c r="J11" s="79">
        <f t="shared" si="1"/>
      </c>
      <c r="K11" s="84"/>
      <c r="L11" s="77">
        <f>IF(ISNA(MATCH(CONCATENATE(L$4,$A11),'Výsledková listina'!$R:$R,0)),"",INDEX('Výsledková listina'!$C:$C,MATCH(CONCATENATE(L$4,$A11),'Výsledková listina'!$R:$R,0),1))</f>
      </c>
      <c r="M11" s="78">
        <f>IF(ISNA(MATCH(CONCATENATE(L$4,$A11),'Výsledková listina'!$R:$R,0)),"",INDEX('Výsledková listina'!$T:$T,MATCH(CONCATENATE(L$4,$A11),'Výsledková listina'!$R:$R,0),1))</f>
      </c>
      <c r="N11" s="55"/>
      <c r="O11" s="79">
        <f t="shared" si="2"/>
      </c>
      <c r="P11" s="84"/>
      <c r="Q11" s="77">
        <f>IF(ISNA(MATCH(CONCATENATE(Q$4,$A11),'Výsledková listina'!$R:$R,0)),"",INDEX('Výsledková listina'!$C:$C,MATCH(CONCATENATE(Q$4,$A11),'Výsledková listina'!$R:$R,0),1))</f>
      </c>
      <c r="R11" s="78">
        <f>IF(ISNA(MATCH(CONCATENATE(Q$4,$A11),'Výsledková listina'!$R:$R,0)),"",INDEX('Výsledková listina'!$T:$T,MATCH(CONCATENATE(Q$4,$A11),'Výsledková listina'!$R:$R,0),1))</f>
      </c>
      <c r="S11" s="81"/>
      <c r="T11" s="79">
        <f t="shared" si="3"/>
      </c>
      <c r="U11" s="84"/>
      <c r="V11" s="77">
        <f>IF(ISNA(MATCH(CONCATENATE(V$4,$A11),'Výsledková listina'!$R:$R,0)),"",INDEX('Výsledková listina'!$C:$C,MATCH(CONCATENATE(V$4,$A11),'Výsledková listina'!$R:$R,0),1))</f>
      </c>
      <c r="W11" s="78">
        <f>IF(ISNA(MATCH(CONCATENATE(V$4,$A11),'Výsledková listina'!$R:$R,0)),"",INDEX('Výsledková listina'!$T:$T,MATCH(CONCATENATE(V$4,$A11),'Výsledková listina'!$R:$R,0),1))</f>
      </c>
      <c r="X11" s="81"/>
      <c r="Y11" s="79">
        <f t="shared" si="4"/>
      </c>
      <c r="Z11" s="84"/>
      <c r="AA11" s="77">
        <f>IF(ISNA(MATCH(CONCATENATE(AA$4,$A11),'Výsledková listina'!$R:$R,0)),"",INDEX('Výsledková listina'!$C:$C,MATCH(CONCATENATE(AA$4,$A11),'Výsledková listina'!$R:$R,0),1))</f>
      </c>
      <c r="AB11" s="78">
        <f>IF(ISNA(MATCH(CONCATENATE(AA$4,$A11),'Výsledková listina'!$R:$R,0)),"",INDEX('Výsledková listina'!$T:$T,MATCH(CONCATENATE(AA$4,$A11),'Výsledková listina'!$R:$R,0),1))</f>
      </c>
      <c r="AC11" s="81"/>
      <c r="AD11" s="79">
        <f t="shared" si="5"/>
      </c>
      <c r="AE11" s="84"/>
      <c r="AF11" s="77">
        <f>IF(ISNA(MATCH(CONCATENATE(AF$4,$A11),'Výsledková listina'!$R:$R,0)),"",INDEX('Výsledková listina'!$C:$C,MATCH(CONCATENATE(AF$4,$A11),'Výsledková listina'!$R:$R,0),1))</f>
      </c>
      <c r="AG11" s="78">
        <f>IF(ISNA(MATCH(CONCATENATE(AF$4,$A11),'Výsledková listina'!$R:$R,0)),"",INDEX('Výsledková listina'!$T:$T,MATCH(CONCATENATE(AF$4,$A11),'Výsledková listina'!$R:$R,0),1))</f>
      </c>
      <c r="AH11" s="81"/>
      <c r="AI11" s="79">
        <f t="shared" si="6"/>
      </c>
      <c r="AJ11" s="84"/>
      <c r="AK11" s="77">
        <f>IF(ISNA(MATCH(CONCATENATE(AK$4,$A11),'Výsledková listina'!$R:$R,0)),"",INDEX('Výsledková listina'!$C:$C,MATCH(CONCATENATE(AK$4,$A11),'Výsledková listina'!$R:$R,0),1))</f>
      </c>
      <c r="AL11" s="78">
        <f>IF(ISNA(MATCH(CONCATENATE(AK$4,$A11),'Výsledková listina'!$R:$R,0)),"",INDEX('Výsledková listina'!$T:$T,MATCH(CONCATENATE(AK$4,$A11),'Výsledková listina'!$R:$R,0),1))</f>
      </c>
      <c r="AM11" s="81"/>
      <c r="AN11" s="79">
        <f t="shared" si="7"/>
      </c>
      <c r="AO11" s="84"/>
      <c r="AP11" s="77">
        <f>IF(ISNA(MATCH(CONCATENATE(AP$4,$A11),'Výsledková listina'!$R:$R,0)),"",INDEX('Výsledková listina'!$C:$C,MATCH(CONCATENATE(AP$4,$A11),'Výsledková listina'!$R:$R,0),1))</f>
      </c>
      <c r="AQ11" s="78">
        <f>IF(ISNA(MATCH(CONCATENATE(AP$4,$A11),'Výsledková listina'!$R:$R,0)),"",INDEX('Výsledková listina'!$T:$T,MATCH(CONCATENATE(AP$4,$A11),'Výsledková listina'!$R:$R,0),1))</f>
      </c>
      <c r="AR11" s="81"/>
      <c r="AS11" s="79">
        <f t="shared" si="8"/>
      </c>
      <c r="AT11" s="84"/>
      <c r="AU11" s="77">
        <f>IF(ISNA(MATCH(CONCATENATE(AU$4,$A11),'Výsledková listina'!$R:$R,0)),"",INDEX('Výsledková listina'!$C:$C,MATCH(CONCATENATE(AU$4,$A11),'Výsledková listina'!$R:$R,0),1))</f>
      </c>
      <c r="AV11" s="78">
        <f>IF(ISNA(MATCH(CONCATENATE(AU$4,$A11),'Výsledková listina'!$R:$R,0)),"",INDEX('Výsledková listina'!$T:$T,MATCH(CONCATENATE(AU$4,$A11),'Výsledková listina'!$R:$R,0),1))</f>
      </c>
      <c r="AW11" s="81"/>
      <c r="AX11" s="79">
        <f t="shared" si="9"/>
      </c>
      <c r="AY11" s="84"/>
      <c r="AZ11" s="77">
        <f>IF(ISNA(MATCH(CONCATENATE(AZ$4,$A11),'Výsledková listina'!$R:$R,0)),"",INDEX('Výsledková listina'!$C:$C,MATCH(CONCATENATE(AZ$4,$A11),'Výsledková listina'!$R:$R,0),1))</f>
      </c>
      <c r="BA11" s="78">
        <f>IF(ISNA(MATCH(CONCATENATE(AZ$4,$A11),'Výsledková listina'!$R:$R,0)),"",INDEX('Výsledková listina'!$T:$T,MATCH(CONCATENATE(AZ$4,$A11),'Výsledková listina'!$R:$R,0),1))</f>
      </c>
      <c r="BB11" s="81"/>
      <c r="BC11" s="79">
        <f t="shared" si="10"/>
      </c>
      <c r="BD11" s="84"/>
      <c r="BE11" s="77">
        <f>IF(ISNA(MATCH(CONCATENATE(BE$4,$A11),'Výsledková listina'!$R:$R,0)),"",INDEX('Výsledková listina'!$C:$C,MATCH(CONCATENATE(BE$4,$A11),'Výsledková listina'!$R:$R,0),1))</f>
      </c>
      <c r="BF11" s="78">
        <f>IF(ISNA(MATCH(CONCATENATE(BE$4,$A11),'Výsledková listina'!$R:$R,0)),"",INDEX('Výsledková listina'!$T:$T,MATCH(CONCATENATE(BE$4,$A11),'Výsledková listina'!$R:$R,0),1))</f>
      </c>
      <c r="BG11" s="81"/>
      <c r="BH11" s="79">
        <f t="shared" si="11"/>
      </c>
      <c r="BI11" s="84"/>
      <c r="BJ11" s="77">
        <f>IF(ISNA(MATCH(CONCATENATE(BJ$4,$A11),'Výsledková listina'!$R:$R,0)),"",INDEX('Výsledková listina'!$C:$C,MATCH(CONCATENATE(BJ$4,$A11),'Výsledková listina'!$R:$R,0),1))</f>
      </c>
      <c r="BK11" s="78">
        <f>IF(ISNA(MATCH(CONCATENATE(BJ$4,$A11),'Výsledková listina'!$R:$R,0)),"",INDEX('Výsledková listina'!$T:$T,MATCH(CONCATENATE(BJ$4,$A11),'Výsledková listina'!$R:$R,0),1))</f>
      </c>
      <c r="BL11" s="81"/>
      <c r="BM11" s="79">
        <f t="shared" si="12"/>
      </c>
      <c r="BN11" s="84"/>
      <c r="BO11" s="77">
        <f>IF(ISNA(MATCH(CONCATENATE(BO$4,$A11),'Výsledková listina'!$R:$R,0)),"",INDEX('Výsledková listina'!$C:$C,MATCH(CONCATENATE(BO$4,$A11),'Výsledková listina'!$R:$R,0),1))</f>
      </c>
      <c r="BP11" s="78">
        <f>IF(ISNA(MATCH(CONCATENATE(BO$4,$A11),'Výsledková listina'!$R:$R,0)),"",INDEX('Výsledková listina'!$T:$T,MATCH(CONCATENATE(BO$4,$A11),'Výsledková listina'!$R:$R,0),1))</f>
      </c>
      <c r="BQ11" s="81"/>
      <c r="BR11" s="79">
        <f t="shared" si="13"/>
      </c>
      <c r="BS11" s="84"/>
      <c r="BT11" s="77">
        <f>IF(ISNA(MATCH(CONCATENATE(BT$4,$A11),'Výsledková listina'!$R:$R,0)),"",INDEX('Výsledková listina'!$C:$C,MATCH(CONCATENATE(BT$4,$A11),'Výsledková listina'!$R:$R,0),1))</f>
      </c>
      <c r="BU11" s="78">
        <f>IF(ISNA(MATCH(CONCATENATE(BT$4,$A11),'Výsledková listina'!$R:$R,0)),"",INDEX('Výsledková listina'!$T:$T,MATCH(CONCATENATE(BT$4,$A11),'Výsledková listina'!$R:$R,0),1))</f>
      </c>
      <c r="BV11" s="81"/>
      <c r="BW11" s="79">
        <f t="shared" si="14"/>
      </c>
      <c r="BX11" s="84"/>
    </row>
    <row r="12" spans="1:76" s="82" customFormat="1" ht="34.5" customHeight="1">
      <c r="A12" s="83">
        <v>7</v>
      </c>
      <c r="B12" s="77" t="str">
        <f>IF(ISNA(MATCH(CONCATENATE(B$4,$A12),'Výsledková listina'!$R:$R,0)),"",INDEX('Výsledková listina'!$C:$C,MATCH(CONCATENATE(B$4,$A12),'Výsledková listina'!$R:$R,0),1))</f>
        <v>Vyslyšel vladimír st.</v>
      </c>
      <c r="C12" s="78" t="str">
        <f>IF(ISNA(MATCH(CONCATENATE(B$4,$A12),'Výsledková listina'!$R:$R,0)),"",INDEX('Výsledková listina'!$T:$T,MATCH(CONCATENATE(B$4,$A12),'Výsledková listina'!$R:$R,0),1))</f>
        <v>MO Plzeň 1</v>
      </c>
      <c r="D12" s="55">
        <v>1360</v>
      </c>
      <c r="E12" s="79">
        <f t="shared" si="0"/>
        <v>5</v>
      </c>
      <c r="F12" s="84"/>
      <c r="G12" s="77">
        <f>IF(ISNA(MATCH(CONCATENATE(G$4,$A12),'Výsledková listina'!$R:$R,0)),"",INDEX('Výsledková listina'!$C:$C,MATCH(CONCATENATE(G$4,$A12),'Výsledková listina'!$R:$R,0),1))</f>
      </c>
      <c r="H12" s="78">
        <f>IF(ISNA(MATCH(CONCATENATE(G$4,$A12),'Výsledková listina'!$R:$R,0)),"",INDEX('Výsledková listina'!$T:$T,MATCH(CONCATENATE(G$4,$A12),'Výsledková listina'!$R:$R,0),1))</f>
      </c>
      <c r="I12" s="55"/>
      <c r="J12" s="79">
        <f t="shared" si="1"/>
      </c>
      <c r="K12" s="84"/>
      <c r="L12" s="77">
        <f>IF(ISNA(MATCH(CONCATENATE(L$4,$A12),'Výsledková listina'!$R:$R,0)),"",INDEX('Výsledková listina'!$C:$C,MATCH(CONCATENATE(L$4,$A12),'Výsledková listina'!$R:$R,0),1))</f>
      </c>
      <c r="M12" s="78">
        <f>IF(ISNA(MATCH(CONCATENATE(L$4,$A12),'Výsledková listina'!$R:$R,0)),"",INDEX('Výsledková listina'!$T:$T,MATCH(CONCATENATE(L$4,$A12),'Výsledková listina'!$R:$R,0),1))</f>
      </c>
      <c r="N12" s="55"/>
      <c r="O12" s="79">
        <f t="shared" si="2"/>
      </c>
      <c r="P12" s="84"/>
      <c r="Q12" s="77">
        <f>IF(ISNA(MATCH(CONCATENATE(Q$4,$A12),'Výsledková listina'!$R:$R,0)),"",INDEX('Výsledková listina'!$C:$C,MATCH(CONCATENATE(Q$4,$A12),'Výsledková listina'!$R:$R,0),1))</f>
      </c>
      <c r="R12" s="78">
        <f>IF(ISNA(MATCH(CONCATENATE(Q$4,$A12),'Výsledková listina'!$R:$R,0)),"",INDEX('Výsledková listina'!$T:$T,MATCH(CONCATENATE(Q$4,$A12),'Výsledková listina'!$R:$R,0),1))</f>
      </c>
      <c r="S12" s="81"/>
      <c r="T12" s="79">
        <f t="shared" si="3"/>
      </c>
      <c r="U12" s="84"/>
      <c r="V12" s="77">
        <f>IF(ISNA(MATCH(CONCATENATE(V$4,$A12),'Výsledková listina'!$R:$R,0)),"",INDEX('Výsledková listina'!$C:$C,MATCH(CONCATENATE(V$4,$A12),'Výsledková listina'!$R:$R,0),1))</f>
      </c>
      <c r="W12" s="78">
        <f>IF(ISNA(MATCH(CONCATENATE(V$4,$A12),'Výsledková listina'!$R:$R,0)),"",INDEX('Výsledková listina'!$T:$T,MATCH(CONCATENATE(V$4,$A12),'Výsledková listina'!$R:$R,0),1))</f>
      </c>
      <c r="X12" s="81"/>
      <c r="Y12" s="79">
        <f t="shared" si="4"/>
      </c>
      <c r="Z12" s="84"/>
      <c r="AA12" s="77">
        <f>IF(ISNA(MATCH(CONCATENATE(AA$4,$A12),'Výsledková listina'!$R:$R,0)),"",INDEX('Výsledková listina'!$C:$C,MATCH(CONCATENATE(AA$4,$A12),'Výsledková listina'!$R:$R,0),1))</f>
      </c>
      <c r="AB12" s="78">
        <f>IF(ISNA(MATCH(CONCATENATE(AA$4,$A12),'Výsledková listina'!$R:$R,0)),"",INDEX('Výsledková listina'!$T:$T,MATCH(CONCATENATE(AA$4,$A12),'Výsledková listina'!$R:$R,0),1))</f>
      </c>
      <c r="AC12" s="81"/>
      <c r="AD12" s="79">
        <f t="shared" si="5"/>
      </c>
      <c r="AE12" s="84"/>
      <c r="AF12" s="77">
        <f>IF(ISNA(MATCH(CONCATENATE(AF$4,$A12),'Výsledková listina'!$R:$R,0)),"",INDEX('Výsledková listina'!$C:$C,MATCH(CONCATENATE(AF$4,$A12),'Výsledková listina'!$R:$R,0),1))</f>
      </c>
      <c r="AG12" s="78">
        <f>IF(ISNA(MATCH(CONCATENATE(AF$4,$A12),'Výsledková listina'!$R:$R,0)),"",INDEX('Výsledková listina'!$T:$T,MATCH(CONCATENATE(AF$4,$A12),'Výsledková listina'!$R:$R,0),1))</f>
      </c>
      <c r="AH12" s="81"/>
      <c r="AI12" s="79">
        <f t="shared" si="6"/>
      </c>
      <c r="AJ12" s="84"/>
      <c r="AK12" s="77">
        <f>IF(ISNA(MATCH(CONCATENATE(AK$4,$A12),'Výsledková listina'!$R:$R,0)),"",INDEX('Výsledková listina'!$C:$C,MATCH(CONCATENATE(AK$4,$A12),'Výsledková listina'!$R:$R,0),1))</f>
      </c>
      <c r="AL12" s="78">
        <f>IF(ISNA(MATCH(CONCATENATE(AK$4,$A12),'Výsledková listina'!$R:$R,0)),"",INDEX('Výsledková listina'!$T:$T,MATCH(CONCATENATE(AK$4,$A12),'Výsledková listina'!$R:$R,0),1))</f>
      </c>
      <c r="AM12" s="81"/>
      <c r="AN12" s="79">
        <f t="shared" si="7"/>
      </c>
      <c r="AO12" s="84"/>
      <c r="AP12" s="77">
        <f>IF(ISNA(MATCH(CONCATENATE(AP$4,$A12),'Výsledková listina'!$R:$R,0)),"",INDEX('Výsledková listina'!$C:$C,MATCH(CONCATENATE(AP$4,$A12),'Výsledková listina'!$R:$R,0),1))</f>
      </c>
      <c r="AQ12" s="78">
        <f>IF(ISNA(MATCH(CONCATENATE(AP$4,$A12),'Výsledková listina'!$R:$R,0)),"",INDEX('Výsledková listina'!$T:$T,MATCH(CONCATENATE(AP$4,$A12),'Výsledková listina'!$R:$R,0),1))</f>
      </c>
      <c r="AR12" s="81"/>
      <c r="AS12" s="79">
        <f t="shared" si="8"/>
      </c>
      <c r="AT12" s="84"/>
      <c r="AU12" s="77">
        <f>IF(ISNA(MATCH(CONCATENATE(AU$4,$A12),'Výsledková listina'!$R:$R,0)),"",INDEX('Výsledková listina'!$C:$C,MATCH(CONCATENATE(AU$4,$A12),'Výsledková listina'!$R:$R,0),1))</f>
      </c>
      <c r="AV12" s="78">
        <f>IF(ISNA(MATCH(CONCATENATE(AU$4,$A12),'Výsledková listina'!$R:$R,0)),"",INDEX('Výsledková listina'!$T:$T,MATCH(CONCATENATE(AU$4,$A12),'Výsledková listina'!$R:$R,0),1))</f>
      </c>
      <c r="AW12" s="81"/>
      <c r="AX12" s="79">
        <f t="shared" si="9"/>
      </c>
      <c r="AY12" s="84"/>
      <c r="AZ12" s="77">
        <f>IF(ISNA(MATCH(CONCATENATE(AZ$4,$A12),'Výsledková listina'!$R:$R,0)),"",INDEX('Výsledková listina'!$C:$C,MATCH(CONCATENATE(AZ$4,$A12),'Výsledková listina'!$R:$R,0),1))</f>
      </c>
      <c r="BA12" s="78">
        <f>IF(ISNA(MATCH(CONCATENATE(AZ$4,$A12),'Výsledková listina'!$R:$R,0)),"",INDEX('Výsledková listina'!$T:$T,MATCH(CONCATENATE(AZ$4,$A12),'Výsledková listina'!$R:$R,0),1))</f>
      </c>
      <c r="BB12" s="81"/>
      <c r="BC12" s="79">
        <f t="shared" si="10"/>
      </c>
      <c r="BD12" s="84"/>
      <c r="BE12" s="77">
        <f>IF(ISNA(MATCH(CONCATENATE(BE$4,$A12),'Výsledková listina'!$R:$R,0)),"",INDEX('Výsledková listina'!$C:$C,MATCH(CONCATENATE(BE$4,$A12),'Výsledková listina'!$R:$R,0),1))</f>
      </c>
      <c r="BF12" s="78">
        <f>IF(ISNA(MATCH(CONCATENATE(BE$4,$A12),'Výsledková listina'!$R:$R,0)),"",INDEX('Výsledková listina'!$T:$T,MATCH(CONCATENATE(BE$4,$A12),'Výsledková listina'!$R:$R,0),1))</f>
      </c>
      <c r="BG12" s="81"/>
      <c r="BH12" s="79">
        <f t="shared" si="11"/>
      </c>
      <c r="BI12" s="84"/>
      <c r="BJ12" s="77">
        <f>IF(ISNA(MATCH(CONCATENATE(BJ$4,$A12),'Výsledková listina'!$R:$R,0)),"",INDEX('Výsledková listina'!$C:$C,MATCH(CONCATENATE(BJ$4,$A12),'Výsledková listina'!$R:$R,0),1))</f>
      </c>
      <c r="BK12" s="78">
        <f>IF(ISNA(MATCH(CONCATENATE(BJ$4,$A12),'Výsledková listina'!$R:$R,0)),"",INDEX('Výsledková listina'!$T:$T,MATCH(CONCATENATE(BJ$4,$A12),'Výsledková listina'!$R:$R,0),1))</f>
      </c>
      <c r="BL12" s="81"/>
      <c r="BM12" s="79">
        <f t="shared" si="12"/>
      </c>
      <c r="BN12" s="84"/>
      <c r="BO12" s="77">
        <f>IF(ISNA(MATCH(CONCATENATE(BO$4,$A12),'Výsledková listina'!$R:$R,0)),"",INDEX('Výsledková listina'!$C:$C,MATCH(CONCATENATE(BO$4,$A12),'Výsledková listina'!$R:$R,0),1))</f>
      </c>
      <c r="BP12" s="78">
        <f>IF(ISNA(MATCH(CONCATENATE(BO$4,$A12),'Výsledková listina'!$R:$R,0)),"",INDEX('Výsledková listina'!$T:$T,MATCH(CONCATENATE(BO$4,$A12),'Výsledková listina'!$R:$R,0),1))</f>
      </c>
      <c r="BQ12" s="81"/>
      <c r="BR12" s="79">
        <f t="shared" si="13"/>
      </c>
      <c r="BS12" s="84"/>
      <c r="BT12" s="77">
        <f>IF(ISNA(MATCH(CONCATENATE(BT$4,$A12),'Výsledková listina'!$R:$R,0)),"",INDEX('Výsledková listina'!$C:$C,MATCH(CONCATENATE(BT$4,$A12),'Výsledková listina'!$R:$R,0),1))</f>
      </c>
      <c r="BU12" s="78">
        <f>IF(ISNA(MATCH(CONCATENATE(BT$4,$A12),'Výsledková listina'!$R:$R,0)),"",INDEX('Výsledková listina'!$T:$T,MATCH(CONCATENATE(BT$4,$A12),'Výsledková listina'!$R:$R,0),1))</f>
      </c>
      <c r="BV12" s="81"/>
      <c r="BW12" s="79">
        <f t="shared" si="14"/>
      </c>
      <c r="BX12" s="84"/>
    </row>
    <row r="13" spans="1:76" s="82" customFormat="1" ht="34.5" customHeight="1">
      <c r="A13" s="83">
        <v>8</v>
      </c>
      <c r="B13" s="77" t="str">
        <f>IF(ISNA(MATCH(CONCATENATE(B$4,$A13),'Výsledková listina'!$R:$R,0)),"",INDEX('Výsledková listina'!$C:$C,MATCH(CONCATENATE(B$4,$A13),'Výsledková listina'!$R:$R,0),1))</f>
        <v>Vyslyšel vladimír ml.</v>
      </c>
      <c r="C13" s="78" t="str">
        <f>IF(ISNA(MATCH(CONCATENATE(B$4,$A13),'Výsledková listina'!$R:$R,0)),"",INDEX('Výsledková listina'!$T:$T,MATCH(CONCATENATE(B$4,$A13),'Výsledková listina'!$R:$R,0),1))</f>
        <v>MO Plzeň 1</v>
      </c>
      <c r="D13" s="55">
        <v>2230</v>
      </c>
      <c r="E13" s="79">
        <f t="shared" si="0"/>
        <v>3</v>
      </c>
      <c r="F13" s="84"/>
      <c r="G13" s="77">
        <f>IF(ISNA(MATCH(CONCATENATE(G$4,$A13),'Výsledková listina'!$R:$R,0)),"",INDEX('Výsledková listina'!$C:$C,MATCH(CONCATENATE(G$4,$A13),'Výsledková listina'!$R:$R,0),1))</f>
      </c>
      <c r="H13" s="78">
        <f>IF(ISNA(MATCH(CONCATENATE(G$4,$A13),'Výsledková listina'!$R:$R,0)),"",INDEX('Výsledková listina'!$T:$T,MATCH(CONCATENATE(G$4,$A13),'Výsledková listina'!$R:$R,0),1))</f>
      </c>
      <c r="I13" s="55"/>
      <c r="J13" s="79">
        <f t="shared" si="1"/>
      </c>
      <c r="K13" s="84"/>
      <c r="L13" s="77">
        <f>IF(ISNA(MATCH(CONCATENATE(L$4,$A13),'Výsledková listina'!$R:$R,0)),"",INDEX('Výsledková listina'!$C:$C,MATCH(CONCATENATE(L$4,$A13),'Výsledková listina'!$R:$R,0),1))</f>
      </c>
      <c r="M13" s="78">
        <f>IF(ISNA(MATCH(CONCATENATE(L$4,$A13),'Výsledková listina'!$R:$R,0)),"",INDEX('Výsledková listina'!$T:$T,MATCH(CONCATENATE(L$4,$A13),'Výsledková listina'!$R:$R,0),1))</f>
      </c>
      <c r="N13" s="55"/>
      <c r="O13" s="79">
        <f t="shared" si="2"/>
      </c>
      <c r="P13" s="84"/>
      <c r="Q13" s="77">
        <f>IF(ISNA(MATCH(CONCATENATE(Q$4,$A13),'Výsledková listina'!$R:$R,0)),"",INDEX('Výsledková listina'!$C:$C,MATCH(CONCATENATE(Q$4,$A13),'Výsledková listina'!$R:$R,0),1))</f>
      </c>
      <c r="R13" s="78">
        <f>IF(ISNA(MATCH(CONCATENATE(Q$4,$A13),'Výsledková listina'!$R:$R,0)),"",INDEX('Výsledková listina'!$T:$T,MATCH(CONCATENATE(Q$4,$A13),'Výsledková listina'!$R:$R,0),1))</f>
      </c>
      <c r="S13" s="81"/>
      <c r="T13" s="79">
        <f t="shared" si="3"/>
      </c>
      <c r="U13" s="84"/>
      <c r="V13" s="77">
        <f>IF(ISNA(MATCH(CONCATENATE(V$4,$A13),'Výsledková listina'!$R:$R,0)),"",INDEX('Výsledková listina'!$C:$C,MATCH(CONCATENATE(V$4,$A13),'Výsledková listina'!$R:$R,0),1))</f>
      </c>
      <c r="W13" s="78">
        <f>IF(ISNA(MATCH(CONCATENATE(V$4,$A13),'Výsledková listina'!$R:$R,0)),"",INDEX('Výsledková listina'!$T:$T,MATCH(CONCATENATE(V$4,$A13),'Výsledková listina'!$R:$R,0),1))</f>
      </c>
      <c r="X13" s="81"/>
      <c r="Y13" s="79">
        <f t="shared" si="4"/>
      </c>
      <c r="Z13" s="84"/>
      <c r="AA13" s="77">
        <f>IF(ISNA(MATCH(CONCATENATE(AA$4,$A13),'Výsledková listina'!$R:$R,0)),"",INDEX('Výsledková listina'!$C:$C,MATCH(CONCATENATE(AA$4,$A13),'Výsledková listina'!$R:$R,0),1))</f>
      </c>
      <c r="AB13" s="78">
        <f>IF(ISNA(MATCH(CONCATENATE(AA$4,$A13),'Výsledková listina'!$R:$R,0)),"",INDEX('Výsledková listina'!$T:$T,MATCH(CONCATENATE(AA$4,$A13),'Výsledková listina'!$R:$R,0),1))</f>
      </c>
      <c r="AC13" s="81"/>
      <c r="AD13" s="79">
        <f t="shared" si="5"/>
      </c>
      <c r="AE13" s="84"/>
      <c r="AF13" s="77">
        <f>IF(ISNA(MATCH(CONCATENATE(AF$4,$A13),'Výsledková listina'!$R:$R,0)),"",INDEX('Výsledková listina'!$C:$C,MATCH(CONCATENATE(AF$4,$A13),'Výsledková listina'!$R:$R,0),1))</f>
      </c>
      <c r="AG13" s="78">
        <f>IF(ISNA(MATCH(CONCATENATE(AF$4,$A13),'Výsledková listina'!$R:$R,0)),"",INDEX('Výsledková listina'!$T:$T,MATCH(CONCATENATE(AF$4,$A13),'Výsledková listina'!$R:$R,0),1))</f>
      </c>
      <c r="AH13" s="81"/>
      <c r="AI13" s="79">
        <f t="shared" si="6"/>
      </c>
      <c r="AJ13" s="84"/>
      <c r="AK13" s="77">
        <f>IF(ISNA(MATCH(CONCATENATE(AK$4,$A13),'Výsledková listina'!$R:$R,0)),"",INDEX('Výsledková listina'!$C:$C,MATCH(CONCATENATE(AK$4,$A13),'Výsledková listina'!$R:$R,0),1))</f>
      </c>
      <c r="AL13" s="78">
        <f>IF(ISNA(MATCH(CONCATENATE(AK$4,$A13),'Výsledková listina'!$R:$R,0)),"",INDEX('Výsledková listina'!$T:$T,MATCH(CONCATENATE(AK$4,$A13),'Výsledková listina'!$R:$R,0),1))</f>
      </c>
      <c r="AM13" s="81"/>
      <c r="AN13" s="79">
        <f t="shared" si="7"/>
      </c>
      <c r="AO13" s="84"/>
      <c r="AP13" s="77">
        <f>IF(ISNA(MATCH(CONCATENATE(AP$4,$A13),'Výsledková listina'!$R:$R,0)),"",INDEX('Výsledková listina'!$C:$C,MATCH(CONCATENATE(AP$4,$A13),'Výsledková listina'!$R:$R,0),1))</f>
      </c>
      <c r="AQ13" s="78">
        <f>IF(ISNA(MATCH(CONCATENATE(AP$4,$A13),'Výsledková listina'!$R:$R,0)),"",INDEX('Výsledková listina'!$T:$T,MATCH(CONCATENATE(AP$4,$A13),'Výsledková listina'!$R:$R,0),1))</f>
      </c>
      <c r="AR13" s="81"/>
      <c r="AS13" s="79">
        <f t="shared" si="8"/>
      </c>
      <c r="AT13" s="84"/>
      <c r="AU13" s="77">
        <f>IF(ISNA(MATCH(CONCATENATE(AU$4,$A13),'Výsledková listina'!$R:$R,0)),"",INDEX('Výsledková listina'!$C:$C,MATCH(CONCATENATE(AU$4,$A13),'Výsledková listina'!$R:$R,0),1))</f>
      </c>
      <c r="AV13" s="78">
        <f>IF(ISNA(MATCH(CONCATENATE(AU$4,$A13),'Výsledková listina'!$R:$R,0)),"",INDEX('Výsledková listina'!$T:$T,MATCH(CONCATENATE(AU$4,$A13),'Výsledková listina'!$R:$R,0),1))</f>
      </c>
      <c r="AW13" s="81"/>
      <c r="AX13" s="79">
        <f t="shared" si="9"/>
      </c>
      <c r="AY13" s="84"/>
      <c r="AZ13" s="77">
        <f>IF(ISNA(MATCH(CONCATENATE(AZ$4,$A13),'Výsledková listina'!$R:$R,0)),"",INDEX('Výsledková listina'!$C:$C,MATCH(CONCATENATE(AZ$4,$A13),'Výsledková listina'!$R:$R,0),1))</f>
      </c>
      <c r="BA13" s="78">
        <f>IF(ISNA(MATCH(CONCATENATE(AZ$4,$A13),'Výsledková listina'!$R:$R,0)),"",INDEX('Výsledková listina'!$T:$T,MATCH(CONCATENATE(AZ$4,$A13),'Výsledková listina'!$R:$R,0),1))</f>
      </c>
      <c r="BB13" s="81"/>
      <c r="BC13" s="79">
        <f t="shared" si="10"/>
      </c>
      <c r="BD13" s="84"/>
      <c r="BE13" s="77">
        <f>IF(ISNA(MATCH(CONCATENATE(BE$4,$A13),'Výsledková listina'!$R:$R,0)),"",INDEX('Výsledková listina'!$C:$C,MATCH(CONCATENATE(BE$4,$A13),'Výsledková listina'!$R:$R,0),1))</f>
      </c>
      <c r="BF13" s="78">
        <f>IF(ISNA(MATCH(CONCATENATE(BE$4,$A13),'Výsledková listina'!$R:$R,0)),"",INDEX('Výsledková listina'!$T:$T,MATCH(CONCATENATE(BE$4,$A13),'Výsledková listina'!$R:$R,0),1))</f>
      </c>
      <c r="BG13" s="81"/>
      <c r="BH13" s="79">
        <f t="shared" si="11"/>
      </c>
      <c r="BI13" s="84"/>
      <c r="BJ13" s="77">
        <f>IF(ISNA(MATCH(CONCATENATE(BJ$4,$A13),'Výsledková listina'!$R:$R,0)),"",INDEX('Výsledková listina'!$C:$C,MATCH(CONCATENATE(BJ$4,$A13),'Výsledková listina'!$R:$R,0),1))</f>
      </c>
      <c r="BK13" s="78">
        <f>IF(ISNA(MATCH(CONCATENATE(BJ$4,$A13),'Výsledková listina'!$R:$R,0)),"",INDEX('Výsledková listina'!$T:$T,MATCH(CONCATENATE(BJ$4,$A13),'Výsledková listina'!$R:$R,0),1))</f>
      </c>
      <c r="BL13" s="81"/>
      <c r="BM13" s="79">
        <f t="shared" si="12"/>
      </c>
      <c r="BN13" s="84"/>
      <c r="BO13" s="77">
        <f>IF(ISNA(MATCH(CONCATENATE(BO$4,$A13),'Výsledková listina'!$R:$R,0)),"",INDEX('Výsledková listina'!$C:$C,MATCH(CONCATENATE(BO$4,$A13),'Výsledková listina'!$R:$R,0),1))</f>
      </c>
      <c r="BP13" s="78">
        <f>IF(ISNA(MATCH(CONCATENATE(BO$4,$A13),'Výsledková listina'!$R:$R,0)),"",INDEX('Výsledková listina'!$T:$T,MATCH(CONCATENATE(BO$4,$A13),'Výsledková listina'!$R:$R,0),1))</f>
      </c>
      <c r="BQ13" s="81"/>
      <c r="BR13" s="79">
        <f t="shared" si="13"/>
      </c>
      <c r="BS13" s="84"/>
      <c r="BT13" s="77">
        <f>IF(ISNA(MATCH(CONCATENATE(BT$4,$A13),'Výsledková listina'!$R:$R,0)),"",INDEX('Výsledková listina'!$C:$C,MATCH(CONCATENATE(BT$4,$A13),'Výsledková listina'!$R:$R,0),1))</f>
      </c>
      <c r="BU13" s="78">
        <f>IF(ISNA(MATCH(CONCATENATE(BT$4,$A13),'Výsledková listina'!$R:$R,0)),"",INDEX('Výsledková listina'!$T:$T,MATCH(CONCATENATE(BT$4,$A13),'Výsledková listina'!$R:$R,0),1))</f>
      </c>
      <c r="BV13" s="81"/>
      <c r="BW13" s="79">
        <f t="shared" si="14"/>
      </c>
      <c r="BX13" s="84"/>
    </row>
    <row r="14" spans="1:76" s="82" customFormat="1" ht="34.5" customHeight="1">
      <c r="A14" s="83">
        <v>9</v>
      </c>
      <c r="B14" s="77" t="str">
        <f>IF(ISNA(MATCH(CONCATENATE(B$4,$A14),'Výsledková listina'!$R:$R,0)),"",INDEX('Výsledková listina'!$C:$C,MATCH(CONCATENATE(B$4,$A14),'Výsledková listina'!$R:$R,0),1))</f>
        <v>Duraj Filip</v>
      </c>
      <c r="C14" s="78" t="str">
        <f>IF(ISNA(MATCH(CONCATENATE(B$4,$A14),'Výsledková listina'!$R:$R,0)),"",INDEX('Výsledková listina'!$T:$T,MATCH(CONCATENATE(B$4,$A14),'Výsledková listina'!$R:$R,0),1))</f>
        <v>MO Nepomuk</v>
      </c>
      <c r="D14" s="55">
        <v>2650</v>
      </c>
      <c r="E14" s="79">
        <f t="shared" si="0"/>
        <v>1</v>
      </c>
      <c r="F14" s="84"/>
      <c r="G14" s="77">
        <f>IF(ISNA(MATCH(CONCATENATE(G$4,$A14),'Výsledková listina'!$R:$R,0)),"",INDEX('Výsledková listina'!$C:$C,MATCH(CONCATENATE(G$4,$A14),'Výsledková listina'!$R:$R,0),1))</f>
      </c>
      <c r="H14" s="78">
        <f>IF(ISNA(MATCH(CONCATENATE(G$4,$A14),'Výsledková listina'!$R:$R,0)),"",INDEX('Výsledková listina'!$T:$T,MATCH(CONCATENATE(G$4,$A14),'Výsledková listina'!$R:$R,0),1))</f>
      </c>
      <c r="I14" s="55"/>
      <c r="J14" s="79">
        <f t="shared" si="1"/>
      </c>
      <c r="K14" s="84"/>
      <c r="L14" s="77">
        <f>IF(ISNA(MATCH(CONCATENATE(L$4,$A14),'Výsledková listina'!$R:$R,0)),"",INDEX('Výsledková listina'!$C:$C,MATCH(CONCATENATE(L$4,$A14),'Výsledková listina'!$R:$R,0),1))</f>
      </c>
      <c r="M14" s="78">
        <f>IF(ISNA(MATCH(CONCATENATE(L$4,$A14),'Výsledková listina'!$R:$R,0)),"",INDEX('Výsledková listina'!$T:$T,MATCH(CONCATENATE(L$4,$A14),'Výsledková listina'!$R:$R,0),1))</f>
      </c>
      <c r="N14" s="55"/>
      <c r="O14" s="79">
        <f t="shared" si="2"/>
      </c>
      <c r="P14" s="84"/>
      <c r="Q14" s="77">
        <f>IF(ISNA(MATCH(CONCATENATE(Q$4,$A14),'Výsledková listina'!$R:$R,0)),"",INDEX('Výsledková listina'!$C:$C,MATCH(CONCATENATE(Q$4,$A14),'Výsledková listina'!$R:$R,0),1))</f>
      </c>
      <c r="R14" s="78">
        <f>IF(ISNA(MATCH(CONCATENATE(Q$4,$A14),'Výsledková listina'!$R:$R,0)),"",INDEX('Výsledková listina'!$T:$T,MATCH(CONCATENATE(Q$4,$A14),'Výsledková listina'!$R:$R,0),1))</f>
      </c>
      <c r="S14" s="81"/>
      <c r="T14" s="79">
        <f t="shared" si="3"/>
      </c>
      <c r="U14" s="84"/>
      <c r="V14" s="77">
        <f>IF(ISNA(MATCH(CONCATENATE(V$4,$A14),'Výsledková listina'!$R:$R,0)),"",INDEX('Výsledková listina'!$C:$C,MATCH(CONCATENATE(V$4,$A14),'Výsledková listina'!$R:$R,0),1))</f>
      </c>
      <c r="W14" s="78">
        <f>IF(ISNA(MATCH(CONCATENATE(V$4,$A14),'Výsledková listina'!$R:$R,0)),"",INDEX('Výsledková listina'!$T:$T,MATCH(CONCATENATE(V$4,$A14),'Výsledková listina'!$R:$R,0),1))</f>
      </c>
      <c r="X14" s="81"/>
      <c r="Y14" s="79">
        <f t="shared" si="4"/>
      </c>
      <c r="Z14" s="84"/>
      <c r="AA14" s="77">
        <f>IF(ISNA(MATCH(CONCATENATE(AA$4,$A14),'Výsledková listina'!$R:$R,0)),"",INDEX('Výsledková listina'!$C:$C,MATCH(CONCATENATE(AA$4,$A14),'Výsledková listina'!$R:$R,0),1))</f>
      </c>
      <c r="AB14" s="78">
        <f>IF(ISNA(MATCH(CONCATENATE(AA$4,$A14),'Výsledková listina'!$R:$R,0)),"",INDEX('Výsledková listina'!$T:$T,MATCH(CONCATENATE(AA$4,$A14),'Výsledková listina'!$R:$R,0),1))</f>
      </c>
      <c r="AC14" s="81"/>
      <c r="AD14" s="79">
        <f t="shared" si="5"/>
      </c>
      <c r="AE14" s="84"/>
      <c r="AF14" s="77">
        <f>IF(ISNA(MATCH(CONCATENATE(AF$4,$A14),'Výsledková listina'!$R:$R,0)),"",INDEX('Výsledková listina'!$C:$C,MATCH(CONCATENATE(AF$4,$A14),'Výsledková listina'!$R:$R,0),1))</f>
      </c>
      <c r="AG14" s="78">
        <f>IF(ISNA(MATCH(CONCATENATE(AF$4,$A14),'Výsledková listina'!$R:$R,0)),"",INDEX('Výsledková listina'!$T:$T,MATCH(CONCATENATE(AF$4,$A14),'Výsledková listina'!$R:$R,0),1))</f>
      </c>
      <c r="AH14" s="81"/>
      <c r="AI14" s="79">
        <f t="shared" si="6"/>
      </c>
      <c r="AJ14" s="84"/>
      <c r="AK14" s="77">
        <f>IF(ISNA(MATCH(CONCATENATE(AK$4,$A14),'Výsledková listina'!$R:$R,0)),"",INDEX('Výsledková listina'!$C:$C,MATCH(CONCATENATE(AK$4,$A14),'Výsledková listina'!$R:$R,0),1))</f>
      </c>
      <c r="AL14" s="78">
        <f>IF(ISNA(MATCH(CONCATENATE(AK$4,$A14),'Výsledková listina'!$R:$R,0)),"",INDEX('Výsledková listina'!$T:$T,MATCH(CONCATENATE(AK$4,$A14),'Výsledková listina'!$R:$R,0),1))</f>
      </c>
      <c r="AM14" s="81"/>
      <c r="AN14" s="79">
        <f t="shared" si="7"/>
      </c>
      <c r="AO14" s="84"/>
      <c r="AP14" s="77">
        <f>IF(ISNA(MATCH(CONCATENATE(AP$4,$A14),'Výsledková listina'!$R:$R,0)),"",INDEX('Výsledková listina'!$C:$C,MATCH(CONCATENATE(AP$4,$A14),'Výsledková listina'!$R:$R,0),1))</f>
      </c>
      <c r="AQ14" s="78">
        <f>IF(ISNA(MATCH(CONCATENATE(AP$4,$A14),'Výsledková listina'!$R:$R,0)),"",INDEX('Výsledková listina'!$T:$T,MATCH(CONCATENATE(AP$4,$A14),'Výsledková listina'!$R:$R,0),1))</f>
      </c>
      <c r="AR14" s="81"/>
      <c r="AS14" s="79">
        <f t="shared" si="8"/>
      </c>
      <c r="AT14" s="84"/>
      <c r="AU14" s="77">
        <f>IF(ISNA(MATCH(CONCATENATE(AU$4,$A14),'Výsledková listina'!$R:$R,0)),"",INDEX('Výsledková listina'!$C:$C,MATCH(CONCATENATE(AU$4,$A14),'Výsledková listina'!$R:$R,0),1))</f>
      </c>
      <c r="AV14" s="78">
        <f>IF(ISNA(MATCH(CONCATENATE(AU$4,$A14),'Výsledková listina'!$R:$R,0)),"",INDEX('Výsledková listina'!$T:$T,MATCH(CONCATENATE(AU$4,$A14),'Výsledková listina'!$R:$R,0),1))</f>
      </c>
      <c r="AW14" s="81"/>
      <c r="AX14" s="79">
        <f t="shared" si="9"/>
      </c>
      <c r="AY14" s="84"/>
      <c r="AZ14" s="77">
        <f>IF(ISNA(MATCH(CONCATENATE(AZ$4,$A14),'Výsledková listina'!$R:$R,0)),"",INDEX('Výsledková listina'!$C:$C,MATCH(CONCATENATE(AZ$4,$A14),'Výsledková listina'!$R:$R,0),1))</f>
      </c>
      <c r="BA14" s="78">
        <f>IF(ISNA(MATCH(CONCATENATE(AZ$4,$A14),'Výsledková listina'!$R:$R,0)),"",INDEX('Výsledková listina'!$T:$T,MATCH(CONCATENATE(AZ$4,$A14),'Výsledková listina'!$R:$R,0),1))</f>
      </c>
      <c r="BB14" s="81"/>
      <c r="BC14" s="79">
        <f t="shared" si="10"/>
      </c>
      <c r="BD14" s="84"/>
      <c r="BE14" s="77">
        <f>IF(ISNA(MATCH(CONCATENATE(BE$4,$A14),'Výsledková listina'!$R:$R,0)),"",INDEX('Výsledková listina'!$C:$C,MATCH(CONCATENATE(BE$4,$A14),'Výsledková listina'!$R:$R,0),1))</f>
      </c>
      <c r="BF14" s="78">
        <f>IF(ISNA(MATCH(CONCATENATE(BE$4,$A14),'Výsledková listina'!$R:$R,0)),"",INDEX('Výsledková listina'!$T:$T,MATCH(CONCATENATE(BE$4,$A14),'Výsledková listina'!$R:$R,0),1))</f>
      </c>
      <c r="BG14" s="81"/>
      <c r="BH14" s="79">
        <f t="shared" si="11"/>
      </c>
      <c r="BI14" s="84"/>
      <c r="BJ14" s="77">
        <f>IF(ISNA(MATCH(CONCATENATE(BJ$4,$A14),'Výsledková listina'!$R:$R,0)),"",INDEX('Výsledková listina'!$C:$C,MATCH(CONCATENATE(BJ$4,$A14),'Výsledková listina'!$R:$R,0),1))</f>
      </c>
      <c r="BK14" s="78">
        <f>IF(ISNA(MATCH(CONCATENATE(BJ$4,$A14),'Výsledková listina'!$R:$R,0)),"",INDEX('Výsledková listina'!$T:$T,MATCH(CONCATENATE(BJ$4,$A14),'Výsledková listina'!$R:$R,0),1))</f>
      </c>
      <c r="BL14" s="81"/>
      <c r="BM14" s="79">
        <f t="shared" si="12"/>
      </c>
      <c r="BN14" s="84"/>
      <c r="BO14" s="77">
        <f>IF(ISNA(MATCH(CONCATENATE(BO$4,$A14),'Výsledková listina'!$R:$R,0)),"",INDEX('Výsledková listina'!$C:$C,MATCH(CONCATENATE(BO$4,$A14),'Výsledková listina'!$R:$R,0),1))</f>
      </c>
      <c r="BP14" s="78">
        <f>IF(ISNA(MATCH(CONCATENATE(BO$4,$A14),'Výsledková listina'!$R:$R,0)),"",INDEX('Výsledková listina'!$T:$T,MATCH(CONCATENATE(BO$4,$A14),'Výsledková listina'!$R:$R,0),1))</f>
      </c>
      <c r="BQ14" s="81"/>
      <c r="BR14" s="79">
        <f t="shared" si="13"/>
      </c>
      <c r="BS14" s="84"/>
      <c r="BT14" s="77">
        <f>IF(ISNA(MATCH(CONCATENATE(BT$4,$A14),'Výsledková listina'!$R:$R,0)),"",INDEX('Výsledková listina'!$C:$C,MATCH(CONCATENATE(BT$4,$A14),'Výsledková listina'!$R:$R,0),1))</f>
      </c>
      <c r="BU14" s="78">
        <f>IF(ISNA(MATCH(CONCATENATE(BT$4,$A14),'Výsledková listina'!$R:$R,0)),"",INDEX('Výsledková listina'!$T:$T,MATCH(CONCATENATE(BT$4,$A14),'Výsledková listina'!$R:$R,0),1))</f>
      </c>
      <c r="BV14" s="81"/>
      <c r="BW14" s="79">
        <f t="shared" si="14"/>
      </c>
      <c r="BX14" s="84"/>
    </row>
    <row r="15" spans="1:76" s="82" customFormat="1" ht="34.5" customHeight="1">
      <c r="A15" s="83">
        <v>10</v>
      </c>
      <c r="B15" s="77">
        <f>IF(ISNA(MATCH(CONCATENATE(B$4,$A15),'Výsledková listina'!$R:$R,0)),"",INDEX('Výsledková listina'!$C:$C,MATCH(CONCATENATE(B$4,$A15),'Výsledková listina'!$R:$R,0),1))</f>
      </c>
      <c r="C15" s="78">
        <f>IF(ISNA(MATCH(CONCATENATE(B$4,$A15),'Výsledková listina'!$R:$R,0)),"",INDEX('Výsledková listina'!$T:$T,MATCH(CONCATENATE(B$4,$A15),'Výsledková listina'!$R:$R,0),1))</f>
      </c>
      <c r="D15" s="55"/>
      <c r="E15" s="79">
        <f t="shared" si="0"/>
      </c>
      <c r="F15" s="84"/>
      <c r="G15" s="77">
        <f>IF(ISNA(MATCH(CONCATENATE(G$4,$A15),'Výsledková listina'!$R:$R,0)),"",INDEX('Výsledková listina'!$C:$C,MATCH(CONCATENATE(G$4,$A15),'Výsledková listina'!$R:$R,0),1))</f>
      </c>
      <c r="H15" s="78">
        <f>IF(ISNA(MATCH(CONCATENATE(G$4,$A15),'Výsledková listina'!$R:$R,0)),"",INDEX('Výsledková listina'!$T:$T,MATCH(CONCATENATE(G$4,$A15),'Výsledková listina'!$R:$R,0),1))</f>
      </c>
      <c r="I15" s="55"/>
      <c r="J15" s="79">
        <f t="shared" si="1"/>
      </c>
      <c r="K15" s="84"/>
      <c r="L15" s="77">
        <f>IF(ISNA(MATCH(CONCATENATE(L$4,$A15),'Výsledková listina'!$R:$R,0)),"",INDEX('Výsledková listina'!$C:$C,MATCH(CONCATENATE(L$4,$A15),'Výsledková listina'!$R:$R,0),1))</f>
      </c>
      <c r="M15" s="78">
        <f>IF(ISNA(MATCH(CONCATENATE(L$4,$A15),'Výsledková listina'!$R:$R,0)),"",INDEX('Výsledková listina'!$T:$T,MATCH(CONCATENATE(L$4,$A15),'Výsledková listina'!$R:$R,0),1))</f>
      </c>
      <c r="N15" s="55"/>
      <c r="O15" s="79">
        <f t="shared" si="2"/>
      </c>
      <c r="P15" s="84"/>
      <c r="Q15" s="77">
        <f>IF(ISNA(MATCH(CONCATENATE(Q$4,$A15),'Výsledková listina'!$R:$R,0)),"",INDEX('Výsledková listina'!$C:$C,MATCH(CONCATENATE(Q$4,$A15),'Výsledková listina'!$R:$R,0),1))</f>
      </c>
      <c r="R15" s="78">
        <f>IF(ISNA(MATCH(CONCATENATE(Q$4,$A15),'Výsledková listina'!$R:$R,0)),"",INDEX('Výsledková listina'!$T:$T,MATCH(CONCATENATE(Q$4,$A15),'Výsledková listina'!$R:$R,0),1))</f>
      </c>
      <c r="S15" s="81"/>
      <c r="T15" s="79">
        <f t="shared" si="3"/>
      </c>
      <c r="U15" s="84"/>
      <c r="V15" s="77">
        <f>IF(ISNA(MATCH(CONCATENATE(V$4,$A15),'Výsledková listina'!$R:$R,0)),"",INDEX('Výsledková listina'!$C:$C,MATCH(CONCATENATE(V$4,$A15),'Výsledková listina'!$R:$R,0),1))</f>
      </c>
      <c r="W15" s="78">
        <f>IF(ISNA(MATCH(CONCATENATE(V$4,$A15),'Výsledková listina'!$R:$R,0)),"",INDEX('Výsledková listina'!$T:$T,MATCH(CONCATENATE(V$4,$A15),'Výsledková listina'!$R:$R,0),1))</f>
      </c>
      <c r="X15" s="81"/>
      <c r="Y15" s="79">
        <f t="shared" si="4"/>
      </c>
      <c r="Z15" s="84"/>
      <c r="AA15" s="77">
        <f>IF(ISNA(MATCH(CONCATENATE(AA$4,$A15),'Výsledková listina'!$R:$R,0)),"",INDEX('Výsledková listina'!$C:$C,MATCH(CONCATENATE(AA$4,$A15),'Výsledková listina'!$R:$R,0),1))</f>
      </c>
      <c r="AB15" s="78">
        <f>IF(ISNA(MATCH(CONCATENATE(AA$4,$A15),'Výsledková listina'!$R:$R,0)),"",INDEX('Výsledková listina'!$T:$T,MATCH(CONCATENATE(AA$4,$A15),'Výsledková listina'!$R:$R,0),1))</f>
      </c>
      <c r="AC15" s="81"/>
      <c r="AD15" s="79">
        <f t="shared" si="5"/>
      </c>
      <c r="AE15" s="84"/>
      <c r="AF15" s="77">
        <f>IF(ISNA(MATCH(CONCATENATE(AF$4,$A15),'Výsledková listina'!$R:$R,0)),"",INDEX('Výsledková listina'!$C:$C,MATCH(CONCATENATE(AF$4,$A15),'Výsledková listina'!$R:$R,0),1))</f>
      </c>
      <c r="AG15" s="78">
        <f>IF(ISNA(MATCH(CONCATENATE(AF$4,$A15),'Výsledková listina'!$R:$R,0)),"",INDEX('Výsledková listina'!$T:$T,MATCH(CONCATENATE(AF$4,$A15),'Výsledková listina'!$R:$R,0),1))</f>
      </c>
      <c r="AH15" s="81"/>
      <c r="AI15" s="79">
        <f t="shared" si="6"/>
      </c>
      <c r="AJ15" s="84"/>
      <c r="AK15" s="77">
        <f>IF(ISNA(MATCH(CONCATENATE(AK$4,$A15),'Výsledková listina'!$R:$R,0)),"",INDEX('Výsledková listina'!$C:$C,MATCH(CONCATENATE(AK$4,$A15),'Výsledková listina'!$R:$R,0),1))</f>
      </c>
      <c r="AL15" s="78">
        <f>IF(ISNA(MATCH(CONCATENATE(AK$4,$A15),'Výsledková listina'!$R:$R,0)),"",INDEX('Výsledková listina'!$T:$T,MATCH(CONCATENATE(AK$4,$A15),'Výsledková listina'!$R:$R,0),1))</f>
      </c>
      <c r="AM15" s="81"/>
      <c r="AN15" s="79">
        <f t="shared" si="7"/>
      </c>
      <c r="AO15" s="84"/>
      <c r="AP15" s="77">
        <f>IF(ISNA(MATCH(CONCATENATE(AP$4,$A15),'Výsledková listina'!$R:$R,0)),"",INDEX('Výsledková listina'!$C:$C,MATCH(CONCATENATE(AP$4,$A15),'Výsledková listina'!$R:$R,0),1))</f>
      </c>
      <c r="AQ15" s="78">
        <f>IF(ISNA(MATCH(CONCATENATE(AP$4,$A15),'Výsledková listina'!$R:$R,0)),"",INDEX('Výsledková listina'!$T:$T,MATCH(CONCATENATE(AP$4,$A15),'Výsledková listina'!$R:$R,0),1))</f>
      </c>
      <c r="AR15" s="81"/>
      <c r="AS15" s="79">
        <f t="shared" si="8"/>
      </c>
      <c r="AT15" s="84"/>
      <c r="AU15" s="77">
        <f>IF(ISNA(MATCH(CONCATENATE(AU$4,$A15),'Výsledková listina'!$R:$R,0)),"",INDEX('Výsledková listina'!$C:$C,MATCH(CONCATENATE(AU$4,$A15),'Výsledková listina'!$R:$R,0),1))</f>
      </c>
      <c r="AV15" s="78">
        <f>IF(ISNA(MATCH(CONCATENATE(AU$4,$A15),'Výsledková listina'!$R:$R,0)),"",INDEX('Výsledková listina'!$T:$T,MATCH(CONCATENATE(AU$4,$A15),'Výsledková listina'!$R:$R,0),1))</f>
      </c>
      <c r="AW15" s="81"/>
      <c r="AX15" s="79">
        <f t="shared" si="9"/>
      </c>
      <c r="AY15" s="84"/>
      <c r="AZ15" s="77">
        <f>IF(ISNA(MATCH(CONCATENATE(AZ$4,$A15),'Výsledková listina'!$R:$R,0)),"",INDEX('Výsledková listina'!$C:$C,MATCH(CONCATENATE(AZ$4,$A15),'Výsledková listina'!$R:$R,0),1))</f>
      </c>
      <c r="BA15" s="78">
        <f>IF(ISNA(MATCH(CONCATENATE(AZ$4,$A15),'Výsledková listina'!$R:$R,0)),"",INDEX('Výsledková listina'!$T:$T,MATCH(CONCATENATE(AZ$4,$A15),'Výsledková listina'!$R:$R,0),1))</f>
      </c>
      <c r="BB15" s="81"/>
      <c r="BC15" s="79">
        <f t="shared" si="10"/>
      </c>
      <c r="BD15" s="84"/>
      <c r="BE15" s="77">
        <f>IF(ISNA(MATCH(CONCATENATE(BE$4,$A15),'Výsledková listina'!$R:$R,0)),"",INDEX('Výsledková listina'!$C:$C,MATCH(CONCATENATE(BE$4,$A15),'Výsledková listina'!$R:$R,0),1))</f>
      </c>
      <c r="BF15" s="78">
        <f>IF(ISNA(MATCH(CONCATENATE(BE$4,$A15),'Výsledková listina'!$R:$R,0)),"",INDEX('Výsledková listina'!$T:$T,MATCH(CONCATENATE(BE$4,$A15),'Výsledková listina'!$R:$R,0),1))</f>
      </c>
      <c r="BG15" s="81"/>
      <c r="BH15" s="79">
        <f t="shared" si="11"/>
      </c>
      <c r="BI15" s="84"/>
      <c r="BJ15" s="77">
        <f>IF(ISNA(MATCH(CONCATENATE(BJ$4,$A15),'Výsledková listina'!$R:$R,0)),"",INDEX('Výsledková listina'!$C:$C,MATCH(CONCATENATE(BJ$4,$A15),'Výsledková listina'!$R:$R,0),1))</f>
      </c>
      <c r="BK15" s="78">
        <f>IF(ISNA(MATCH(CONCATENATE(BJ$4,$A15),'Výsledková listina'!$R:$R,0)),"",INDEX('Výsledková listina'!$T:$T,MATCH(CONCATENATE(BJ$4,$A15),'Výsledková listina'!$R:$R,0),1))</f>
      </c>
      <c r="BL15" s="81"/>
      <c r="BM15" s="79">
        <f t="shared" si="12"/>
      </c>
      <c r="BN15" s="84"/>
      <c r="BO15" s="77">
        <f>IF(ISNA(MATCH(CONCATENATE(BO$4,$A15),'Výsledková listina'!$R:$R,0)),"",INDEX('Výsledková listina'!$C:$C,MATCH(CONCATENATE(BO$4,$A15),'Výsledková listina'!$R:$R,0),1))</f>
      </c>
      <c r="BP15" s="78">
        <f>IF(ISNA(MATCH(CONCATENATE(BO$4,$A15),'Výsledková listina'!$R:$R,0)),"",INDEX('Výsledková listina'!$T:$T,MATCH(CONCATENATE(BO$4,$A15),'Výsledková listina'!$R:$R,0),1))</f>
      </c>
      <c r="BQ15" s="81"/>
      <c r="BR15" s="79">
        <f t="shared" si="13"/>
      </c>
      <c r="BS15" s="84"/>
      <c r="BT15" s="77">
        <f>IF(ISNA(MATCH(CONCATENATE(BT$4,$A15),'Výsledková listina'!$R:$R,0)),"",INDEX('Výsledková listina'!$C:$C,MATCH(CONCATENATE(BT$4,$A15),'Výsledková listina'!$R:$R,0),1))</f>
      </c>
      <c r="BU15" s="78">
        <f>IF(ISNA(MATCH(CONCATENATE(BT$4,$A15),'Výsledková listina'!$R:$R,0)),"",INDEX('Výsledková listina'!$T:$T,MATCH(CONCATENATE(BT$4,$A15),'Výsledková listina'!$R:$R,0),1))</f>
      </c>
      <c r="BV15" s="81"/>
      <c r="BW15" s="79">
        <f t="shared" si="14"/>
      </c>
      <c r="BX15" s="84"/>
    </row>
    <row r="16" spans="1:76" s="82" customFormat="1" ht="34.5" customHeight="1">
      <c r="A16" s="83">
        <v>11</v>
      </c>
      <c r="B16" s="77">
        <f>IF(ISNA(MATCH(CONCATENATE(B$4,$A16),'Výsledková listina'!$R:$R,0)),"",INDEX('Výsledková listina'!$C:$C,MATCH(CONCATENATE(B$4,$A16),'Výsledková listina'!$R:$R,0),1))</f>
      </c>
      <c r="C16" s="78">
        <f>IF(ISNA(MATCH(CONCATENATE(B$4,$A16),'Výsledková listina'!$R:$R,0)),"",INDEX('Výsledková listina'!$T:$T,MATCH(CONCATENATE(B$4,$A16),'Výsledková listina'!$R:$R,0),1))</f>
      </c>
      <c r="D16" s="55"/>
      <c r="E16" s="79">
        <f t="shared" si="0"/>
      </c>
      <c r="F16" s="84"/>
      <c r="G16" s="77">
        <f>IF(ISNA(MATCH(CONCATENATE(G$4,$A16),'Výsledková listina'!$R:$R,0)),"",INDEX('Výsledková listina'!$C:$C,MATCH(CONCATENATE(G$4,$A16),'Výsledková listina'!$R:$R,0),1))</f>
      </c>
      <c r="H16" s="78">
        <f>IF(ISNA(MATCH(CONCATENATE(G$4,$A16),'Výsledková listina'!$R:$R,0)),"",INDEX('Výsledková listina'!$T:$T,MATCH(CONCATENATE(G$4,$A16),'Výsledková listina'!$R:$R,0),1))</f>
      </c>
      <c r="I16" s="55"/>
      <c r="J16" s="79">
        <f t="shared" si="1"/>
      </c>
      <c r="K16" s="84"/>
      <c r="L16" s="77">
        <f>IF(ISNA(MATCH(CONCATENATE(L$4,$A16),'Výsledková listina'!$R:$R,0)),"",INDEX('Výsledková listina'!$C:$C,MATCH(CONCATENATE(L$4,$A16),'Výsledková listina'!$R:$R,0),1))</f>
      </c>
      <c r="M16" s="78">
        <f>IF(ISNA(MATCH(CONCATENATE(L$4,$A16),'Výsledková listina'!$R:$R,0)),"",INDEX('Výsledková listina'!$T:$T,MATCH(CONCATENATE(L$4,$A16),'Výsledková listina'!$R:$R,0),1))</f>
      </c>
      <c r="N16" s="55"/>
      <c r="O16" s="79">
        <f t="shared" si="2"/>
      </c>
      <c r="P16" s="84"/>
      <c r="Q16" s="77">
        <f>IF(ISNA(MATCH(CONCATENATE(Q$4,$A16),'Výsledková listina'!$R:$R,0)),"",INDEX('Výsledková listina'!$C:$C,MATCH(CONCATENATE(Q$4,$A16),'Výsledková listina'!$R:$R,0),1))</f>
      </c>
      <c r="R16" s="78">
        <f>IF(ISNA(MATCH(CONCATENATE(Q$4,$A16),'Výsledková listina'!$R:$R,0)),"",INDEX('Výsledková listina'!$T:$T,MATCH(CONCATENATE(Q$4,$A16),'Výsledková listina'!$R:$R,0),1))</f>
      </c>
      <c r="S16" s="81"/>
      <c r="T16" s="79">
        <f t="shared" si="3"/>
      </c>
      <c r="U16" s="84"/>
      <c r="V16" s="77">
        <f>IF(ISNA(MATCH(CONCATENATE(V$4,$A16),'Výsledková listina'!$R:$R,0)),"",INDEX('Výsledková listina'!$C:$C,MATCH(CONCATENATE(V$4,$A16),'Výsledková listina'!$R:$R,0),1))</f>
      </c>
      <c r="W16" s="78">
        <f>IF(ISNA(MATCH(CONCATENATE(V$4,$A16),'Výsledková listina'!$R:$R,0)),"",INDEX('Výsledková listina'!$T:$T,MATCH(CONCATENATE(V$4,$A16),'Výsledková listina'!$R:$R,0),1))</f>
      </c>
      <c r="X16" s="81"/>
      <c r="Y16" s="79">
        <f t="shared" si="4"/>
      </c>
      <c r="Z16" s="84"/>
      <c r="AA16" s="77">
        <f>IF(ISNA(MATCH(CONCATENATE(AA$4,$A16),'Výsledková listina'!$R:$R,0)),"",INDEX('Výsledková listina'!$C:$C,MATCH(CONCATENATE(AA$4,$A16),'Výsledková listina'!$R:$R,0),1))</f>
      </c>
      <c r="AB16" s="78">
        <f>IF(ISNA(MATCH(CONCATENATE(AA$4,$A16),'Výsledková listina'!$R:$R,0)),"",INDEX('Výsledková listina'!$T:$T,MATCH(CONCATENATE(AA$4,$A16),'Výsledková listina'!$R:$R,0),1))</f>
      </c>
      <c r="AC16" s="81"/>
      <c r="AD16" s="79">
        <f t="shared" si="5"/>
      </c>
      <c r="AE16" s="84"/>
      <c r="AF16" s="77">
        <f>IF(ISNA(MATCH(CONCATENATE(AF$4,$A16),'Výsledková listina'!$R:$R,0)),"",INDEX('Výsledková listina'!$C:$C,MATCH(CONCATENATE(AF$4,$A16),'Výsledková listina'!$R:$R,0),1))</f>
      </c>
      <c r="AG16" s="78">
        <f>IF(ISNA(MATCH(CONCATENATE(AF$4,$A16),'Výsledková listina'!$R:$R,0)),"",INDEX('Výsledková listina'!$T:$T,MATCH(CONCATENATE(AF$4,$A16),'Výsledková listina'!$R:$R,0),1))</f>
      </c>
      <c r="AH16" s="81"/>
      <c r="AI16" s="79">
        <f t="shared" si="6"/>
      </c>
      <c r="AJ16" s="84"/>
      <c r="AK16" s="77">
        <f>IF(ISNA(MATCH(CONCATENATE(AK$4,$A16),'Výsledková listina'!$R:$R,0)),"",INDEX('Výsledková listina'!$C:$C,MATCH(CONCATENATE(AK$4,$A16),'Výsledková listina'!$R:$R,0),1))</f>
      </c>
      <c r="AL16" s="78">
        <f>IF(ISNA(MATCH(CONCATENATE(AK$4,$A16),'Výsledková listina'!$R:$R,0)),"",INDEX('Výsledková listina'!$T:$T,MATCH(CONCATENATE(AK$4,$A16),'Výsledková listina'!$R:$R,0),1))</f>
      </c>
      <c r="AM16" s="81"/>
      <c r="AN16" s="79">
        <f t="shared" si="7"/>
      </c>
      <c r="AO16" s="84"/>
      <c r="AP16" s="77">
        <f>IF(ISNA(MATCH(CONCATENATE(AP$4,$A16),'Výsledková listina'!$R:$R,0)),"",INDEX('Výsledková listina'!$C:$C,MATCH(CONCATENATE(AP$4,$A16),'Výsledková listina'!$R:$R,0),1))</f>
      </c>
      <c r="AQ16" s="78">
        <f>IF(ISNA(MATCH(CONCATENATE(AP$4,$A16),'Výsledková listina'!$R:$R,0)),"",INDEX('Výsledková listina'!$T:$T,MATCH(CONCATENATE(AP$4,$A16),'Výsledková listina'!$R:$R,0),1))</f>
      </c>
      <c r="AR16" s="81"/>
      <c r="AS16" s="79">
        <f t="shared" si="8"/>
      </c>
      <c r="AT16" s="84"/>
      <c r="AU16" s="77">
        <f>IF(ISNA(MATCH(CONCATENATE(AU$4,$A16),'Výsledková listina'!$R:$R,0)),"",INDEX('Výsledková listina'!$C:$C,MATCH(CONCATENATE(AU$4,$A16),'Výsledková listina'!$R:$R,0),1))</f>
      </c>
      <c r="AV16" s="78">
        <f>IF(ISNA(MATCH(CONCATENATE(AU$4,$A16),'Výsledková listina'!$R:$R,0)),"",INDEX('Výsledková listina'!$T:$T,MATCH(CONCATENATE(AU$4,$A16),'Výsledková listina'!$R:$R,0),1))</f>
      </c>
      <c r="AW16" s="81"/>
      <c r="AX16" s="79">
        <f t="shared" si="9"/>
      </c>
      <c r="AY16" s="84"/>
      <c r="AZ16" s="77">
        <f>IF(ISNA(MATCH(CONCATENATE(AZ$4,$A16),'Výsledková listina'!$R:$R,0)),"",INDEX('Výsledková listina'!$C:$C,MATCH(CONCATENATE(AZ$4,$A16),'Výsledková listina'!$R:$R,0),1))</f>
      </c>
      <c r="BA16" s="78">
        <f>IF(ISNA(MATCH(CONCATENATE(AZ$4,$A16),'Výsledková listina'!$R:$R,0)),"",INDEX('Výsledková listina'!$T:$T,MATCH(CONCATENATE(AZ$4,$A16),'Výsledková listina'!$R:$R,0),1))</f>
      </c>
      <c r="BB16" s="81"/>
      <c r="BC16" s="79">
        <f t="shared" si="10"/>
      </c>
      <c r="BD16" s="84"/>
      <c r="BE16" s="77">
        <f>IF(ISNA(MATCH(CONCATENATE(BE$4,$A16),'Výsledková listina'!$R:$R,0)),"",INDEX('Výsledková listina'!$C:$C,MATCH(CONCATENATE(BE$4,$A16),'Výsledková listina'!$R:$R,0),1))</f>
      </c>
      <c r="BF16" s="78">
        <f>IF(ISNA(MATCH(CONCATENATE(BE$4,$A16),'Výsledková listina'!$R:$R,0)),"",INDEX('Výsledková listina'!$T:$T,MATCH(CONCATENATE(BE$4,$A16),'Výsledková listina'!$R:$R,0),1))</f>
      </c>
      <c r="BG16" s="81"/>
      <c r="BH16" s="79">
        <f t="shared" si="11"/>
      </c>
      <c r="BI16" s="84"/>
      <c r="BJ16" s="77">
        <f>IF(ISNA(MATCH(CONCATENATE(BJ$4,$A16),'Výsledková listina'!$R:$R,0)),"",INDEX('Výsledková listina'!$C:$C,MATCH(CONCATENATE(BJ$4,$A16),'Výsledková listina'!$R:$R,0),1))</f>
      </c>
      <c r="BK16" s="78">
        <f>IF(ISNA(MATCH(CONCATENATE(BJ$4,$A16),'Výsledková listina'!$R:$R,0)),"",INDEX('Výsledková listina'!$T:$T,MATCH(CONCATENATE(BJ$4,$A16),'Výsledková listina'!$R:$R,0),1))</f>
      </c>
      <c r="BL16" s="81"/>
      <c r="BM16" s="79">
        <f t="shared" si="12"/>
      </c>
      <c r="BN16" s="84"/>
      <c r="BO16" s="77">
        <f>IF(ISNA(MATCH(CONCATENATE(BO$4,$A16),'Výsledková listina'!$R:$R,0)),"",INDEX('Výsledková listina'!$C:$C,MATCH(CONCATENATE(BO$4,$A16),'Výsledková listina'!$R:$R,0),1))</f>
      </c>
      <c r="BP16" s="78">
        <f>IF(ISNA(MATCH(CONCATENATE(BO$4,$A16),'Výsledková listina'!$R:$R,0)),"",INDEX('Výsledková listina'!$T:$T,MATCH(CONCATENATE(BO$4,$A16),'Výsledková listina'!$R:$R,0),1))</f>
      </c>
      <c r="BQ16" s="81"/>
      <c r="BR16" s="79">
        <f t="shared" si="13"/>
      </c>
      <c r="BS16" s="84"/>
      <c r="BT16" s="77">
        <f>IF(ISNA(MATCH(CONCATENATE(BT$4,$A16),'Výsledková listina'!$R:$R,0)),"",INDEX('Výsledková listina'!$C:$C,MATCH(CONCATENATE(BT$4,$A16),'Výsledková listina'!$R:$R,0),1))</f>
      </c>
      <c r="BU16" s="78">
        <f>IF(ISNA(MATCH(CONCATENATE(BT$4,$A16),'Výsledková listina'!$R:$R,0)),"",INDEX('Výsledková listina'!$T:$T,MATCH(CONCATENATE(BT$4,$A16),'Výsledková listina'!$R:$R,0),1))</f>
      </c>
      <c r="BV16" s="81"/>
      <c r="BW16" s="79">
        <f t="shared" si="14"/>
      </c>
      <c r="BX16" s="84"/>
    </row>
    <row r="17" spans="1:76" s="82" customFormat="1" ht="34.5" customHeight="1">
      <c r="A17" s="83">
        <v>12</v>
      </c>
      <c r="B17" s="77">
        <f>IF(ISNA(MATCH(CONCATENATE(B$4,$A17),'Výsledková listina'!$R:$R,0)),"",INDEX('Výsledková listina'!$C:$C,MATCH(CONCATENATE(B$4,$A17),'Výsledková listina'!$R:$R,0),1))</f>
      </c>
      <c r="C17" s="78">
        <f>IF(ISNA(MATCH(CONCATENATE(B$4,$A17),'Výsledková listina'!$R:$R,0)),"",INDEX('Výsledková listina'!$T:$T,MATCH(CONCATENATE(B$4,$A17),'Výsledková listina'!$R:$R,0),1))</f>
      </c>
      <c r="D17" s="55"/>
      <c r="E17" s="79">
        <f t="shared" si="0"/>
      </c>
      <c r="F17" s="84"/>
      <c r="G17" s="77">
        <f>IF(ISNA(MATCH(CONCATENATE(G$4,$A17),'Výsledková listina'!$R:$R,0)),"",INDEX('Výsledková listina'!$C:$C,MATCH(CONCATENATE(G$4,$A17),'Výsledková listina'!$R:$R,0),1))</f>
      </c>
      <c r="H17" s="78">
        <f>IF(ISNA(MATCH(CONCATENATE(G$4,$A17),'Výsledková listina'!$R:$R,0)),"",INDEX('Výsledková listina'!$T:$T,MATCH(CONCATENATE(G$4,$A17),'Výsledková listina'!$R:$R,0),1))</f>
      </c>
      <c r="I17" s="55"/>
      <c r="J17" s="79">
        <f t="shared" si="1"/>
      </c>
      <c r="K17" s="84"/>
      <c r="L17" s="77">
        <f>IF(ISNA(MATCH(CONCATENATE(L$4,$A17),'Výsledková listina'!$R:$R,0)),"",INDEX('Výsledková listina'!$C:$C,MATCH(CONCATENATE(L$4,$A17),'Výsledková listina'!$R:$R,0),1))</f>
      </c>
      <c r="M17" s="78">
        <f>IF(ISNA(MATCH(CONCATENATE(L$4,$A17),'Výsledková listina'!$R:$R,0)),"",INDEX('Výsledková listina'!$T:$T,MATCH(CONCATENATE(L$4,$A17),'Výsledková listina'!$R:$R,0),1))</f>
      </c>
      <c r="N17" s="55"/>
      <c r="O17" s="79">
        <f t="shared" si="2"/>
      </c>
      <c r="P17" s="84"/>
      <c r="Q17" s="77">
        <f>IF(ISNA(MATCH(CONCATENATE(Q$4,$A17),'Výsledková listina'!$R:$R,0)),"",INDEX('Výsledková listina'!$C:$C,MATCH(CONCATENATE(Q$4,$A17),'Výsledková listina'!$R:$R,0),1))</f>
      </c>
      <c r="R17" s="78">
        <f>IF(ISNA(MATCH(CONCATENATE(Q$4,$A17),'Výsledková listina'!$R:$R,0)),"",INDEX('Výsledková listina'!$T:$T,MATCH(CONCATENATE(Q$4,$A17),'Výsledková listina'!$R:$R,0),1))</f>
      </c>
      <c r="S17" s="81"/>
      <c r="T17" s="79">
        <f t="shared" si="3"/>
      </c>
      <c r="U17" s="84"/>
      <c r="V17" s="77">
        <f>IF(ISNA(MATCH(CONCATENATE(V$4,$A17),'Výsledková listina'!$R:$R,0)),"",INDEX('Výsledková listina'!$C:$C,MATCH(CONCATENATE(V$4,$A17),'Výsledková listina'!$R:$R,0),1))</f>
      </c>
      <c r="W17" s="78">
        <f>IF(ISNA(MATCH(CONCATENATE(V$4,$A17),'Výsledková listina'!$R:$R,0)),"",INDEX('Výsledková listina'!$T:$T,MATCH(CONCATENATE(V$4,$A17),'Výsledková listina'!$R:$R,0),1))</f>
      </c>
      <c r="X17" s="81"/>
      <c r="Y17" s="79">
        <f t="shared" si="4"/>
      </c>
      <c r="Z17" s="84"/>
      <c r="AA17" s="77">
        <f>IF(ISNA(MATCH(CONCATENATE(AA$4,$A17),'Výsledková listina'!$R:$R,0)),"",INDEX('Výsledková listina'!$C:$C,MATCH(CONCATENATE(AA$4,$A17),'Výsledková listina'!$R:$R,0),1))</f>
      </c>
      <c r="AB17" s="78">
        <f>IF(ISNA(MATCH(CONCATENATE(AA$4,$A17),'Výsledková listina'!$R:$R,0)),"",INDEX('Výsledková listina'!$T:$T,MATCH(CONCATENATE(AA$4,$A17),'Výsledková listina'!$R:$R,0),1))</f>
      </c>
      <c r="AC17" s="81"/>
      <c r="AD17" s="79">
        <f t="shared" si="5"/>
      </c>
      <c r="AE17" s="84"/>
      <c r="AF17" s="77">
        <f>IF(ISNA(MATCH(CONCATENATE(AF$4,$A17),'Výsledková listina'!$R:$R,0)),"",INDEX('Výsledková listina'!$C:$C,MATCH(CONCATENATE(AF$4,$A17),'Výsledková listina'!$R:$R,0),1))</f>
      </c>
      <c r="AG17" s="78">
        <f>IF(ISNA(MATCH(CONCATENATE(AF$4,$A17),'Výsledková listina'!$R:$R,0)),"",INDEX('Výsledková listina'!$T:$T,MATCH(CONCATENATE(AF$4,$A17),'Výsledková listina'!$R:$R,0),1))</f>
      </c>
      <c r="AH17" s="81"/>
      <c r="AI17" s="79">
        <f t="shared" si="6"/>
      </c>
      <c r="AJ17" s="84"/>
      <c r="AK17" s="77">
        <f>IF(ISNA(MATCH(CONCATENATE(AK$4,$A17),'Výsledková listina'!$R:$R,0)),"",INDEX('Výsledková listina'!$C:$C,MATCH(CONCATENATE(AK$4,$A17),'Výsledková listina'!$R:$R,0),1))</f>
      </c>
      <c r="AL17" s="78">
        <f>IF(ISNA(MATCH(CONCATENATE(AK$4,$A17),'Výsledková listina'!$R:$R,0)),"",INDEX('Výsledková listina'!$T:$T,MATCH(CONCATENATE(AK$4,$A17),'Výsledková listina'!$R:$R,0),1))</f>
      </c>
      <c r="AM17" s="81"/>
      <c r="AN17" s="79">
        <f t="shared" si="7"/>
      </c>
      <c r="AO17" s="84"/>
      <c r="AP17" s="77">
        <f>IF(ISNA(MATCH(CONCATENATE(AP$4,$A17),'Výsledková listina'!$R:$R,0)),"",INDEX('Výsledková listina'!$C:$C,MATCH(CONCATENATE(AP$4,$A17),'Výsledková listina'!$R:$R,0),1))</f>
      </c>
      <c r="AQ17" s="78">
        <f>IF(ISNA(MATCH(CONCATENATE(AP$4,$A17),'Výsledková listina'!$R:$R,0)),"",INDEX('Výsledková listina'!$T:$T,MATCH(CONCATENATE(AP$4,$A17),'Výsledková listina'!$R:$R,0),1))</f>
      </c>
      <c r="AR17" s="81"/>
      <c r="AS17" s="79">
        <f t="shared" si="8"/>
      </c>
      <c r="AT17" s="84"/>
      <c r="AU17" s="77">
        <f>IF(ISNA(MATCH(CONCATENATE(AU$4,$A17),'Výsledková listina'!$R:$R,0)),"",INDEX('Výsledková listina'!$C:$C,MATCH(CONCATENATE(AU$4,$A17),'Výsledková listina'!$R:$R,0),1))</f>
      </c>
      <c r="AV17" s="78">
        <f>IF(ISNA(MATCH(CONCATENATE(AU$4,$A17),'Výsledková listina'!$R:$R,0)),"",INDEX('Výsledková listina'!$T:$T,MATCH(CONCATENATE(AU$4,$A17),'Výsledková listina'!$R:$R,0),1))</f>
      </c>
      <c r="AW17" s="81"/>
      <c r="AX17" s="79">
        <f t="shared" si="9"/>
      </c>
      <c r="AY17" s="84"/>
      <c r="AZ17" s="77">
        <f>IF(ISNA(MATCH(CONCATENATE(AZ$4,$A17),'Výsledková listina'!$R:$R,0)),"",INDEX('Výsledková listina'!$C:$C,MATCH(CONCATENATE(AZ$4,$A17),'Výsledková listina'!$R:$R,0),1))</f>
      </c>
      <c r="BA17" s="78">
        <f>IF(ISNA(MATCH(CONCATENATE(AZ$4,$A17),'Výsledková listina'!$R:$R,0)),"",INDEX('Výsledková listina'!$T:$T,MATCH(CONCATENATE(AZ$4,$A17),'Výsledková listina'!$R:$R,0),1))</f>
      </c>
      <c r="BB17" s="81"/>
      <c r="BC17" s="79">
        <f t="shared" si="10"/>
      </c>
      <c r="BD17" s="84"/>
      <c r="BE17" s="77">
        <f>IF(ISNA(MATCH(CONCATENATE(BE$4,$A17),'Výsledková listina'!$R:$R,0)),"",INDEX('Výsledková listina'!$C:$C,MATCH(CONCATENATE(BE$4,$A17),'Výsledková listina'!$R:$R,0),1))</f>
      </c>
      <c r="BF17" s="78">
        <f>IF(ISNA(MATCH(CONCATENATE(BE$4,$A17),'Výsledková listina'!$R:$R,0)),"",INDEX('Výsledková listina'!$T:$T,MATCH(CONCATENATE(BE$4,$A17),'Výsledková listina'!$R:$R,0),1))</f>
      </c>
      <c r="BG17" s="81"/>
      <c r="BH17" s="79">
        <f t="shared" si="11"/>
      </c>
      <c r="BI17" s="84"/>
      <c r="BJ17" s="77">
        <f>IF(ISNA(MATCH(CONCATENATE(BJ$4,$A17),'Výsledková listina'!$R:$R,0)),"",INDEX('Výsledková listina'!$C:$C,MATCH(CONCATENATE(BJ$4,$A17),'Výsledková listina'!$R:$R,0),1))</f>
      </c>
      <c r="BK17" s="78">
        <f>IF(ISNA(MATCH(CONCATENATE(BJ$4,$A17),'Výsledková listina'!$R:$R,0)),"",INDEX('Výsledková listina'!$T:$T,MATCH(CONCATENATE(BJ$4,$A17),'Výsledková listina'!$R:$R,0),1))</f>
      </c>
      <c r="BL17" s="81"/>
      <c r="BM17" s="79">
        <f t="shared" si="12"/>
      </c>
      <c r="BN17" s="84"/>
      <c r="BO17" s="77">
        <f>IF(ISNA(MATCH(CONCATENATE(BO$4,$A17),'Výsledková listina'!$R:$R,0)),"",INDEX('Výsledková listina'!$C:$C,MATCH(CONCATENATE(BO$4,$A17),'Výsledková listina'!$R:$R,0),1))</f>
      </c>
      <c r="BP17" s="78">
        <f>IF(ISNA(MATCH(CONCATENATE(BO$4,$A17),'Výsledková listina'!$R:$R,0)),"",INDEX('Výsledková listina'!$T:$T,MATCH(CONCATENATE(BO$4,$A17),'Výsledková listina'!$R:$R,0),1))</f>
      </c>
      <c r="BQ17" s="81"/>
      <c r="BR17" s="79">
        <f t="shared" si="13"/>
      </c>
      <c r="BS17" s="84"/>
      <c r="BT17" s="77">
        <f>IF(ISNA(MATCH(CONCATENATE(BT$4,$A17),'Výsledková listina'!$R:$R,0)),"",INDEX('Výsledková listina'!$C:$C,MATCH(CONCATENATE(BT$4,$A17),'Výsledková listina'!$R:$R,0),1))</f>
      </c>
      <c r="BU17" s="78">
        <f>IF(ISNA(MATCH(CONCATENATE(BT$4,$A17),'Výsledková listina'!$R:$R,0)),"",INDEX('Výsledková listina'!$T:$T,MATCH(CONCATENATE(BT$4,$A17),'Výsledková listina'!$R:$R,0),1))</f>
      </c>
      <c r="BV17" s="81"/>
      <c r="BW17" s="79">
        <f t="shared" si="14"/>
      </c>
      <c r="BX17" s="84"/>
    </row>
    <row r="18" spans="1:76" s="82" customFormat="1" ht="34.5" customHeight="1">
      <c r="A18" s="83">
        <v>13</v>
      </c>
      <c r="B18" s="77">
        <f>IF(ISNA(MATCH(CONCATENATE(B$4,$A18),'Výsledková listina'!$R:$R,0)),"",INDEX('Výsledková listina'!$C:$C,MATCH(CONCATENATE(B$4,$A18),'Výsledková listina'!$R:$R,0),1))</f>
      </c>
      <c r="C18" s="78">
        <f>IF(ISNA(MATCH(CONCATENATE(B$4,$A18),'Výsledková listina'!$R:$R,0)),"",INDEX('Výsledková listina'!$T:$T,MATCH(CONCATENATE(B$4,$A18),'Výsledková listina'!$R:$R,0),1))</f>
      </c>
      <c r="D18" s="55"/>
      <c r="E18" s="79">
        <f t="shared" si="0"/>
      </c>
      <c r="F18" s="84"/>
      <c r="G18" s="77">
        <f>IF(ISNA(MATCH(CONCATENATE(G$4,$A18),'Výsledková listina'!$R:$R,0)),"",INDEX('Výsledková listina'!$C:$C,MATCH(CONCATENATE(G$4,$A18),'Výsledková listina'!$R:$R,0),1))</f>
      </c>
      <c r="H18" s="78">
        <f>IF(ISNA(MATCH(CONCATENATE(G$4,$A18),'Výsledková listina'!$R:$R,0)),"",INDEX('Výsledková listina'!$T:$T,MATCH(CONCATENATE(G$4,$A18),'Výsledková listina'!$R:$R,0),1))</f>
      </c>
      <c r="I18" s="55"/>
      <c r="J18" s="79">
        <f t="shared" si="1"/>
      </c>
      <c r="K18" s="84"/>
      <c r="L18" s="77">
        <f>IF(ISNA(MATCH(CONCATENATE(L$4,$A18),'Výsledková listina'!$R:$R,0)),"",INDEX('Výsledková listina'!$C:$C,MATCH(CONCATENATE(L$4,$A18),'Výsledková listina'!$R:$R,0),1))</f>
      </c>
      <c r="M18" s="78">
        <f>IF(ISNA(MATCH(CONCATENATE(L$4,$A18),'Výsledková listina'!$R:$R,0)),"",INDEX('Výsledková listina'!$T:$T,MATCH(CONCATENATE(L$4,$A18),'Výsledková listina'!$R:$R,0),1))</f>
      </c>
      <c r="N18" s="55"/>
      <c r="O18" s="79">
        <f t="shared" si="2"/>
      </c>
      <c r="P18" s="84"/>
      <c r="Q18" s="77">
        <f>IF(ISNA(MATCH(CONCATENATE(Q$4,$A18),'Výsledková listina'!$R:$R,0)),"",INDEX('Výsledková listina'!$C:$C,MATCH(CONCATENATE(Q$4,$A18),'Výsledková listina'!$R:$R,0),1))</f>
      </c>
      <c r="R18" s="78">
        <f>IF(ISNA(MATCH(CONCATENATE(Q$4,$A18),'Výsledková listina'!$R:$R,0)),"",INDEX('Výsledková listina'!$T:$T,MATCH(CONCATENATE(Q$4,$A18),'Výsledková listina'!$R:$R,0),1))</f>
      </c>
      <c r="S18" s="81"/>
      <c r="T18" s="79">
        <f t="shared" si="3"/>
      </c>
      <c r="U18" s="84"/>
      <c r="V18" s="77">
        <f>IF(ISNA(MATCH(CONCATENATE(V$4,$A18),'Výsledková listina'!$R:$R,0)),"",INDEX('Výsledková listina'!$C:$C,MATCH(CONCATENATE(V$4,$A18),'Výsledková listina'!$R:$R,0),1))</f>
      </c>
      <c r="W18" s="78">
        <f>IF(ISNA(MATCH(CONCATENATE(V$4,$A18),'Výsledková listina'!$R:$R,0)),"",INDEX('Výsledková listina'!$T:$T,MATCH(CONCATENATE(V$4,$A18),'Výsledková listina'!$R:$R,0),1))</f>
      </c>
      <c r="X18" s="81"/>
      <c r="Y18" s="79">
        <f t="shared" si="4"/>
      </c>
      <c r="Z18" s="84"/>
      <c r="AA18" s="77">
        <f>IF(ISNA(MATCH(CONCATENATE(AA$4,$A18),'Výsledková listina'!$R:$R,0)),"",INDEX('Výsledková listina'!$C:$C,MATCH(CONCATENATE(AA$4,$A18),'Výsledková listina'!$R:$R,0),1))</f>
      </c>
      <c r="AB18" s="78">
        <f>IF(ISNA(MATCH(CONCATENATE(AA$4,$A18),'Výsledková listina'!$R:$R,0)),"",INDEX('Výsledková listina'!$T:$T,MATCH(CONCATENATE(AA$4,$A18),'Výsledková listina'!$R:$R,0),1))</f>
      </c>
      <c r="AC18" s="81"/>
      <c r="AD18" s="79">
        <f t="shared" si="5"/>
      </c>
      <c r="AE18" s="84"/>
      <c r="AF18" s="77">
        <f>IF(ISNA(MATCH(CONCATENATE(AF$4,$A18),'Výsledková listina'!$R:$R,0)),"",INDEX('Výsledková listina'!$C:$C,MATCH(CONCATENATE(AF$4,$A18),'Výsledková listina'!$R:$R,0),1))</f>
      </c>
      <c r="AG18" s="78">
        <f>IF(ISNA(MATCH(CONCATENATE(AF$4,$A18),'Výsledková listina'!$R:$R,0)),"",INDEX('Výsledková listina'!$T:$T,MATCH(CONCATENATE(AF$4,$A18),'Výsledková listina'!$R:$R,0),1))</f>
      </c>
      <c r="AH18" s="81"/>
      <c r="AI18" s="79">
        <f t="shared" si="6"/>
      </c>
      <c r="AJ18" s="84"/>
      <c r="AK18" s="77">
        <f>IF(ISNA(MATCH(CONCATENATE(AK$4,$A18),'Výsledková listina'!$R:$R,0)),"",INDEX('Výsledková listina'!$C:$C,MATCH(CONCATENATE(AK$4,$A18),'Výsledková listina'!$R:$R,0),1))</f>
      </c>
      <c r="AL18" s="78">
        <f>IF(ISNA(MATCH(CONCATENATE(AK$4,$A18),'Výsledková listina'!$R:$R,0)),"",INDEX('Výsledková listina'!$T:$T,MATCH(CONCATENATE(AK$4,$A18),'Výsledková listina'!$R:$R,0),1))</f>
      </c>
      <c r="AM18" s="81"/>
      <c r="AN18" s="79">
        <f t="shared" si="7"/>
      </c>
      <c r="AO18" s="84"/>
      <c r="AP18" s="77">
        <f>IF(ISNA(MATCH(CONCATENATE(AP$4,$A18),'Výsledková listina'!$R:$R,0)),"",INDEX('Výsledková listina'!$C:$C,MATCH(CONCATENATE(AP$4,$A18),'Výsledková listina'!$R:$R,0),1))</f>
      </c>
      <c r="AQ18" s="78">
        <f>IF(ISNA(MATCH(CONCATENATE(AP$4,$A18),'Výsledková listina'!$R:$R,0)),"",INDEX('Výsledková listina'!$T:$T,MATCH(CONCATENATE(AP$4,$A18),'Výsledková listina'!$R:$R,0),1))</f>
      </c>
      <c r="AR18" s="81"/>
      <c r="AS18" s="79">
        <f t="shared" si="8"/>
      </c>
      <c r="AT18" s="84"/>
      <c r="AU18" s="77">
        <f>IF(ISNA(MATCH(CONCATENATE(AU$4,$A18),'Výsledková listina'!$R:$R,0)),"",INDEX('Výsledková listina'!$C:$C,MATCH(CONCATENATE(AU$4,$A18),'Výsledková listina'!$R:$R,0),1))</f>
      </c>
      <c r="AV18" s="78">
        <f>IF(ISNA(MATCH(CONCATENATE(AU$4,$A18),'Výsledková listina'!$R:$R,0)),"",INDEX('Výsledková listina'!$T:$T,MATCH(CONCATENATE(AU$4,$A18),'Výsledková listina'!$R:$R,0),1))</f>
      </c>
      <c r="AW18" s="81"/>
      <c r="AX18" s="79">
        <f t="shared" si="9"/>
      </c>
      <c r="AY18" s="84"/>
      <c r="AZ18" s="77">
        <f>IF(ISNA(MATCH(CONCATENATE(AZ$4,$A18),'Výsledková listina'!$R:$R,0)),"",INDEX('Výsledková listina'!$C:$C,MATCH(CONCATENATE(AZ$4,$A18),'Výsledková listina'!$R:$R,0),1))</f>
      </c>
      <c r="BA18" s="78">
        <f>IF(ISNA(MATCH(CONCATENATE(AZ$4,$A18),'Výsledková listina'!$R:$R,0)),"",INDEX('Výsledková listina'!$T:$T,MATCH(CONCATENATE(AZ$4,$A18),'Výsledková listina'!$R:$R,0),1))</f>
      </c>
      <c r="BB18" s="81"/>
      <c r="BC18" s="79">
        <f t="shared" si="10"/>
      </c>
      <c r="BD18" s="84"/>
      <c r="BE18" s="77">
        <f>IF(ISNA(MATCH(CONCATENATE(BE$4,$A18),'Výsledková listina'!$R:$R,0)),"",INDEX('Výsledková listina'!$C:$C,MATCH(CONCATENATE(BE$4,$A18),'Výsledková listina'!$R:$R,0),1))</f>
      </c>
      <c r="BF18" s="78">
        <f>IF(ISNA(MATCH(CONCATENATE(BE$4,$A18),'Výsledková listina'!$R:$R,0)),"",INDEX('Výsledková listina'!$T:$T,MATCH(CONCATENATE(BE$4,$A18),'Výsledková listina'!$R:$R,0),1))</f>
      </c>
      <c r="BG18" s="81"/>
      <c r="BH18" s="79">
        <f t="shared" si="11"/>
      </c>
      <c r="BI18" s="84"/>
      <c r="BJ18" s="77">
        <f>IF(ISNA(MATCH(CONCATENATE(BJ$4,$A18),'Výsledková listina'!$R:$R,0)),"",INDEX('Výsledková listina'!$C:$C,MATCH(CONCATENATE(BJ$4,$A18),'Výsledková listina'!$R:$R,0),1))</f>
      </c>
      <c r="BK18" s="78">
        <f>IF(ISNA(MATCH(CONCATENATE(BJ$4,$A18),'Výsledková listina'!$R:$R,0)),"",INDEX('Výsledková listina'!$T:$T,MATCH(CONCATENATE(BJ$4,$A18),'Výsledková listina'!$R:$R,0),1))</f>
      </c>
      <c r="BL18" s="81"/>
      <c r="BM18" s="79">
        <f t="shared" si="12"/>
      </c>
      <c r="BN18" s="84"/>
      <c r="BO18" s="77">
        <f>IF(ISNA(MATCH(CONCATENATE(BO$4,$A18),'Výsledková listina'!$R:$R,0)),"",INDEX('Výsledková listina'!$C:$C,MATCH(CONCATENATE(BO$4,$A18),'Výsledková listina'!$R:$R,0),1))</f>
      </c>
      <c r="BP18" s="78">
        <f>IF(ISNA(MATCH(CONCATENATE(BO$4,$A18),'Výsledková listina'!$R:$R,0)),"",INDEX('Výsledková listina'!$T:$T,MATCH(CONCATENATE(BO$4,$A18),'Výsledková listina'!$R:$R,0),1))</f>
      </c>
      <c r="BQ18" s="81"/>
      <c r="BR18" s="79">
        <f t="shared" si="13"/>
      </c>
      <c r="BS18" s="84"/>
      <c r="BT18" s="77">
        <f>IF(ISNA(MATCH(CONCATENATE(BT$4,$A18),'Výsledková listina'!$R:$R,0)),"",INDEX('Výsledková listina'!$C:$C,MATCH(CONCATENATE(BT$4,$A18),'Výsledková listina'!$R:$R,0),1))</f>
      </c>
      <c r="BU18" s="78">
        <f>IF(ISNA(MATCH(CONCATENATE(BT$4,$A18),'Výsledková listina'!$R:$R,0)),"",INDEX('Výsledková listina'!$T:$T,MATCH(CONCATENATE(BT$4,$A18),'Výsledková listina'!$R:$R,0),1))</f>
      </c>
      <c r="BV18" s="81"/>
      <c r="BW18" s="79">
        <f t="shared" si="14"/>
      </c>
      <c r="BX18" s="84"/>
    </row>
    <row r="19" spans="1:76" s="82" customFormat="1" ht="34.5" customHeight="1">
      <c r="A19" s="83">
        <v>14</v>
      </c>
      <c r="B19" s="77">
        <f>IF(ISNA(MATCH(CONCATENATE(B$4,$A19),'Výsledková listina'!$R:$R,0)),"",INDEX('Výsledková listina'!$C:$C,MATCH(CONCATENATE(B$4,$A19),'Výsledková listina'!$R:$R,0),1))</f>
      </c>
      <c r="C19" s="78">
        <f>IF(ISNA(MATCH(CONCATENATE(B$4,$A19),'Výsledková listina'!$R:$R,0)),"",INDEX('Výsledková listina'!$T:$T,MATCH(CONCATENATE(B$4,$A19),'Výsledková listina'!$R:$R,0),1))</f>
      </c>
      <c r="D19" s="55"/>
      <c r="E19" s="79">
        <f t="shared" si="0"/>
      </c>
      <c r="F19" s="84"/>
      <c r="G19" s="77">
        <f>IF(ISNA(MATCH(CONCATENATE(G$4,$A19),'Výsledková listina'!$R:$R,0)),"",INDEX('Výsledková listina'!$C:$C,MATCH(CONCATENATE(G$4,$A19),'Výsledková listina'!$R:$R,0),1))</f>
      </c>
      <c r="H19" s="78">
        <f>IF(ISNA(MATCH(CONCATENATE(G$4,$A19),'Výsledková listina'!$R:$R,0)),"",INDEX('Výsledková listina'!$T:$T,MATCH(CONCATENATE(G$4,$A19),'Výsledková listina'!$R:$R,0),1))</f>
      </c>
      <c r="I19" s="55"/>
      <c r="J19" s="79">
        <f t="shared" si="1"/>
      </c>
      <c r="K19" s="84"/>
      <c r="L19" s="77">
        <f>IF(ISNA(MATCH(CONCATENATE(L$4,$A19),'Výsledková listina'!$R:$R,0)),"",INDEX('Výsledková listina'!$C:$C,MATCH(CONCATENATE(L$4,$A19),'Výsledková listina'!$R:$R,0),1))</f>
      </c>
      <c r="M19" s="78">
        <f>IF(ISNA(MATCH(CONCATENATE(L$4,$A19),'Výsledková listina'!$R:$R,0)),"",INDEX('Výsledková listina'!$T:$T,MATCH(CONCATENATE(L$4,$A19),'Výsledková listina'!$R:$R,0),1))</f>
      </c>
      <c r="N19" s="55"/>
      <c r="O19" s="79">
        <f t="shared" si="2"/>
      </c>
      <c r="P19" s="84"/>
      <c r="Q19" s="77">
        <f>IF(ISNA(MATCH(CONCATENATE(Q$4,$A19),'Výsledková listina'!$R:$R,0)),"",INDEX('Výsledková listina'!$C:$C,MATCH(CONCATENATE(Q$4,$A19),'Výsledková listina'!$R:$R,0),1))</f>
      </c>
      <c r="R19" s="78">
        <f>IF(ISNA(MATCH(CONCATENATE(Q$4,$A19),'Výsledková listina'!$R:$R,0)),"",INDEX('Výsledková listina'!$T:$T,MATCH(CONCATENATE(Q$4,$A19),'Výsledková listina'!$R:$R,0),1))</f>
      </c>
      <c r="S19" s="81"/>
      <c r="T19" s="79">
        <f t="shared" si="3"/>
      </c>
      <c r="U19" s="84"/>
      <c r="V19" s="77">
        <f>IF(ISNA(MATCH(CONCATENATE(V$4,$A19),'Výsledková listina'!$R:$R,0)),"",INDEX('Výsledková listina'!$C:$C,MATCH(CONCATENATE(V$4,$A19),'Výsledková listina'!$R:$R,0),1))</f>
      </c>
      <c r="W19" s="78">
        <f>IF(ISNA(MATCH(CONCATENATE(V$4,$A19),'Výsledková listina'!$R:$R,0)),"",INDEX('Výsledková listina'!$T:$T,MATCH(CONCATENATE(V$4,$A19),'Výsledková listina'!$R:$R,0),1))</f>
      </c>
      <c r="X19" s="81"/>
      <c r="Y19" s="79">
        <f t="shared" si="4"/>
      </c>
      <c r="Z19" s="84"/>
      <c r="AA19" s="77">
        <f>IF(ISNA(MATCH(CONCATENATE(AA$4,$A19),'Výsledková listina'!$R:$R,0)),"",INDEX('Výsledková listina'!$C:$C,MATCH(CONCATENATE(AA$4,$A19),'Výsledková listina'!$R:$R,0),1))</f>
      </c>
      <c r="AB19" s="78">
        <f>IF(ISNA(MATCH(CONCATENATE(AA$4,$A19),'Výsledková listina'!$R:$R,0)),"",INDEX('Výsledková listina'!$T:$T,MATCH(CONCATENATE(AA$4,$A19),'Výsledková listina'!$R:$R,0),1))</f>
      </c>
      <c r="AC19" s="81"/>
      <c r="AD19" s="79">
        <f t="shared" si="5"/>
      </c>
      <c r="AE19" s="84"/>
      <c r="AF19" s="77">
        <f>IF(ISNA(MATCH(CONCATENATE(AF$4,$A19),'Výsledková listina'!$R:$R,0)),"",INDEX('Výsledková listina'!$C:$C,MATCH(CONCATENATE(AF$4,$A19),'Výsledková listina'!$R:$R,0),1))</f>
      </c>
      <c r="AG19" s="78">
        <f>IF(ISNA(MATCH(CONCATENATE(AF$4,$A19),'Výsledková listina'!$R:$R,0)),"",INDEX('Výsledková listina'!$T:$T,MATCH(CONCATENATE(AF$4,$A19),'Výsledková listina'!$R:$R,0),1))</f>
      </c>
      <c r="AH19" s="81"/>
      <c r="AI19" s="79">
        <f t="shared" si="6"/>
      </c>
      <c r="AJ19" s="84"/>
      <c r="AK19" s="77">
        <f>IF(ISNA(MATCH(CONCATENATE(AK$4,$A19),'Výsledková listina'!$R:$R,0)),"",INDEX('Výsledková listina'!$C:$C,MATCH(CONCATENATE(AK$4,$A19),'Výsledková listina'!$R:$R,0),1))</f>
      </c>
      <c r="AL19" s="78">
        <f>IF(ISNA(MATCH(CONCATENATE(AK$4,$A19),'Výsledková listina'!$R:$R,0)),"",INDEX('Výsledková listina'!$T:$T,MATCH(CONCATENATE(AK$4,$A19),'Výsledková listina'!$R:$R,0),1))</f>
      </c>
      <c r="AM19" s="81"/>
      <c r="AN19" s="79">
        <f t="shared" si="7"/>
      </c>
      <c r="AO19" s="84"/>
      <c r="AP19" s="77">
        <f>IF(ISNA(MATCH(CONCATENATE(AP$4,$A19),'Výsledková listina'!$R:$R,0)),"",INDEX('Výsledková listina'!$C:$C,MATCH(CONCATENATE(AP$4,$A19),'Výsledková listina'!$R:$R,0),1))</f>
      </c>
      <c r="AQ19" s="78">
        <f>IF(ISNA(MATCH(CONCATENATE(AP$4,$A19),'Výsledková listina'!$R:$R,0)),"",INDEX('Výsledková listina'!$T:$T,MATCH(CONCATENATE(AP$4,$A19),'Výsledková listina'!$R:$R,0),1))</f>
      </c>
      <c r="AR19" s="81"/>
      <c r="AS19" s="79">
        <f t="shared" si="8"/>
      </c>
      <c r="AT19" s="84"/>
      <c r="AU19" s="77">
        <f>IF(ISNA(MATCH(CONCATENATE(AU$4,$A19),'Výsledková listina'!$R:$R,0)),"",INDEX('Výsledková listina'!$C:$C,MATCH(CONCATENATE(AU$4,$A19),'Výsledková listina'!$R:$R,0),1))</f>
      </c>
      <c r="AV19" s="78">
        <f>IF(ISNA(MATCH(CONCATENATE(AU$4,$A19),'Výsledková listina'!$R:$R,0)),"",INDEX('Výsledková listina'!$T:$T,MATCH(CONCATENATE(AU$4,$A19),'Výsledková listina'!$R:$R,0),1))</f>
      </c>
      <c r="AW19" s="81"/>
      <c r="AX19" s="79">
        <f t="shared" si="9"/>
      </c>
      <c r="AY19" s="84"/>
      <c r="AZ19" s="77">
        <f>IF(ISNA(MATCH(CONCATENATE(AZ$4,$A19),'Výsledková listina'!$R:$R,0)),"",INDEX('Výsledková listina'!$C:$C,MATCH(CONCATENATE(AZ$4,$A19),'Výsledková listina'!$R:$R,0),1))</f>
      </c>
      <c r="BA19" s="78">
        <f>IF(ISNA(MATCH(CONCATENATE(AZ$4,$A19),'Výsledková listina'!$R:$R,0)),"",INDEX('Výsledková listina'!$T:$T,MATCH(CONCATENATE(AZ$4,$A19),'Výsledková listina'!$R:$R,0),1))</f>
      </c>
      <c r="BB19" s="81"/>
      <c r="BC19" s="79">
        <f t="shared" si="10"/>
      </c>
      <c r="BD19" s="84"/>
      <c r="BE19" s="77">
        <f>IF(ISNA(MATCH(CONCATENATE(BE$4,$A19),'Výsledková listina'!$R:$R,0)),"",INDEX('Výsledková listina'!$C:$C,MATCH(CONCATENATE(BE$4,$A19),'Výsledková listina'!$R:$R,0),1))</f>
      </c>
      <c r="BF19" s="78">
        <f>IF(ISNA(MATCH(CONCATENATE(BE$4,$A19),'Výsledková listina'!$R:$R,0)),"",INDEX('Výsledková listina'!$T:$T,MATCH(CONCATENATE(BE$4,$A19),'Výsledková listina'!$R:$R,0),1))</f>
      </c>
      <c r="BG19" s="81"/>
      <c r="BH19" s="79">
        <f t="shared" si="11"/>
      </c>
      <c r="BI19" s="84"/>
      <c r="BJ19" s="77">
        <f>IF(ISNA(MATCH(CONCATENATE(BJ$4,$A19),'Výsledková listina'!$R:$R,0)),"",INDEX('Výsledková listina'!$C:$C,MATCH(CONCATENATE(BJ$4,$A19),'Výsledková listina'!$R:$R,0),1))</f>
      </c>
      <c r="BK19" s="78">
        <f>IF(ISNA(MATCH(CONCATENATE(BJ$4,$A19),'Výsledková listina'!$R:$R,0)),"",INDEX('Výsledková listina'!$T:$T,MATCH(CONCATENATE(BJ$4,$A19),'Výsledková listina'!$R:$R,0),1))</f>
      </c>
      <c r="BL19" s="81"/>
      <c r="BM19" s="79">
        <f t="shared" si="12"/>
      </c>
      <c r="BN19" s="84"/>
      <c r="BO19" s="77">
        <f>IF(ISNA(MATCH(CONCATENATE(BO$4,$A19),'Výsledková listina'!$R:$R,0)),"",INDEX('Výsledková listina'!$C:$C,MATCH(CONCATENATE(BO$4,$A19),'Výsledková listina'!$R:$R,0),1))</f>
      </c>
      <c r="BP19" s="78">
        <f>IF(ISNA(MATCH(CONCATENATE(BO$4,$A19),'Výsledková listina'!$R:$R,0)),"",INDEX('Výsledková listina'!$T:$T,MATCH(CONCATENATE(BO$4,$A19),'Výsledková listina'!$R:$R,0),1))</f>
      </c>
      <c r="BQ19" s="81"/>
      <c r="BR19" s="79">
        <f t="shared" si="13"/>
      </c>
      <c r="BS19" s="84"/>
      <c r="BT19" s="77">
        <f>IF(ISNA(MATCH(CONCATENATE(BT$4,$A19),'Výsledková listina'!$R:$R,0)),"",INDEX('Výsledková listina'!$C:$C,MATCH(CONCATENATE(BT$4,$A19),'Výsledková listina'!$R:$R,0),1))</f>
      </c>
      <c r="BU19" s="78">
        <f>IF(ISNA(MATCH(CONCATENATE(BT$4,$A19),'Výsledková listina'!$R:$R,0)),"",INDEX('Výsledková listina'!$T:$T,MATCH(CONCATENATE(BT$4,$A19),'Výsledková listina'!$R:$R,0),1))</f>
      </c>
      <c r="BV19" s="81"/>
      <c r="BW19" s="79">
        <f t="shared" si="14"/>
      </c>
      <c r="BX19" s="84"/>
    </row>
    <row r="20" spans="1:76" s="82" customFormat="1" ht="34.5" customHeight="1">
      <c r="A20" s="83">
        <v>15</v>
      </c>
      <c r="B20" s="77">
        <f>IF(ISNA(MATCH(CONCATENATE(B$4,$A20),'Výsledková listina'!$R:$R,0)),"",INDEX('Výsledková listina'!$C:$C,MATCH(CONCATENATE(B$4,$A20),'Výsledková listina'!$R:$R,0),1))</f>
      </c>
      <c r="C20" s="78">
        <f>IF(ISNA(MATCH(CONCATENATE(B$4,$A20),'Výsledková listina'!$R:$R,0)),"",INDEX('Výsledková listina'!$T:$T,MATCH(CONCATENATE(B$4,$A20),'Výsledková listina'!$R:$R,0),1))</f>
      </c>
      <c r="D20" s="55"/>
      <c r="E20" s="79">
        <f t="shared" si="0"/>
      </c>
      <c r="F20" s="84"/>
      <c r="G20" s="77">
        <f>IF(ISNA(MATCH(CONCATENATE(G$4,$A20),'Výsledková listina'!$R:$R,0)),"",INDEX('Výsledková listina'!$C:$C,MATCH(CONCATENATE(G$4,$A20),'Výsledková listina'!$R:$R,0),1))</f>
      </c>
      <c r="H20" s="78">
        <f>IF(ISNA(MATCH(CONCATENATE(G$4,$A20),'Výsledková listina'!$R:$R,0)),"",INDEX('Výsledková listina'!$T:$T,MATCH(CONCATENATE(G$4,$A20),'Výsledková listina'!$R:$R,0),1))</f>
      </c>
      <c r="I20" s="55"/>
      <c r="J20" s="79">
        <f t="shared" si="1"/>
      </c>
      <c r="K20" s="84"/>
      <c r="L20" s="77">
        <f>IF(ISNA(MATCH(CONCATENATE(L$4,$A20),'Výsledková listina'!$R:$R,0)),"",INDEX('Výsledková listina'!$C:$C,MATCH(CONCATENATE(L$4,$A20),'Výsledková listina'!$R:$R,0),1))</f>
      </c>
      <c r="M20" s="78">
        <f>IF(ISNA(MATCH(CONCATENATE(L$4,$A20),'Výsledková listina'!$R:$R,0)),"",INDEX('Výsledková listina'!$T:$T,MATCH(CONCATENATE(L$4,$A20),'Výsledková listina'!$R:$R,0),1))</f>
      </c>
      <c r="N20" s="55"/>
      <c r="O20" s="79">
        <f t="shared" si="2"/>
      </c>
      <c r="P20" s="84"/>
      <c r="Q20" s="77">
        <f>IF(ISNA(MATCH(CONCATENATE(Q$4,$A20),'Výsledková listina'!$R:$R,0)),"",INDEX('Výsledková listina'!$C:$C,MATCH(CONCATENATE(Q$4,$A20),'Výsledková listina'!$R:$R,0),1))</f>
      </c>
      <c r="R20" s="78">
        <f>IF(ISNA(MATCH(CONCATENATE(Q$4,$A20),'Výsledková listina'!$R:$R,0)),"",INDEX('Výsledková listina'!$T:$T,MATCH(CONCATENATE(Q$4,$A20),'Výsledková listina'!$R:$R,0),1))</f>
      </c>
      <c r="S20" s="81"/>
      <c r="T20" s="79">
        <f t="shared" si="3"/>
      </c>
      <c r="U20" s="84"/>
      <c r="V20" s="77">
        <f>IF(ISNA(MATCH(CONCATENATE(V$4,$A20),'Výsledková listina'!$R:$R,0)),"",INDEX('Výsledková listina'!$C:$C,MATCH(CONCATENATE(V$4,$A20),'Výsledková listina'!$R:$R,0),1))</f>
      </c>
      <c r="W20" s="78">
        <f>IF(ISNA(MATCH(CONCATENATE(V$4,$A20),'Výsledková listina'!$R:$R,0)),"",INDEX('Výsledková listina'!$T:$T,MATCH(CONCATENATE(V$4,$A20),'Výsledková listina'!$R:$R,0),1))</f>
      </c>
      <c r="X20" s="81"/>
      <c r="Y20" s="79">
        <f t="shared" si="4"/>
      </c>
      <c r="Z20" s="84"/>
      <c r="AA20" s="77">
        <f>IF(ISNA(MATCH(CONCATENATE(AA$4,$A20),'Výsledková listina'!$R:$R,0)),"",INDEX('Výsledková listina'!$C:$C,MATCH(CONCATENATE(AA$4,$A20),'Výsledková listina'!$R:$R,0),1))</f>
      </c>
      <c r="AB20" s="78">
        <f>IF(ISNA(MATCH(CONCATENATE(AA$4,$A20),'Výsledková listina'!$R:$R,0)),"",INDEX('Výsledková listina'!$T:$T,MATCH(CONCATENATE(AA$4,$A20),'Výsledková listina'!$R:$R,0),1))</f>
      </c>
      <c r="AC20" s="81"/>
      <c r="AD20" s="79">
        <f t="shared" si="5"/>
      </c>
      <c r="AE20" s="84"/>
      <c r="AF20" s="77">
        <f>IF(ISNA(MATCH(CONCATENATE(AF$4,$A20),'Výsledková listina'!$R:$R,0)),"",INDEX('Výsledková listina'!$C:$C,MATCH(CONCATENATE(AF$4,$A20),'Výsledková listina'!$R:$R,0),1))</f>
      </c>
      <c r="AG20" s="78">
        <f>IF(ISNA(MATCH(CONCATENATE(AF$4,$A20),'Výsledková listina'!$R:$R,0)),"",INDEX('Výsledková listina'!$T:$T,MATCH(CONCATENATE(AF$4,$A20),'Výsledková listina'!$R:$R,0),1))</f>
      </c>
      <c r="AH20" s="81"/>
      <c r="AI20" s="79">
        <f t="shared" si="6"/>
      </c>
      <c r="AJ20" s="84"/>
      <c r="AK20" s="77">
        <f>IF(ISNA(MATCH(CONCATENATE(AK$4,$A20),'Výsledková listina'!$R:$R,0)),"",INDEX('Výsledková listina'!$C:$C,MATCH(CONCATENATE(AK$4,$A20),'Výsledková listina'!$R:$R,0),1))</f>
      </c>
      <c r="AL20" s="78">
        <f>IF(ISNA(MATCH(CONCATENATE(AK$4,$A20),'Výsledková listina'!$R:$R,0)),"",INDEX('Výsledková listina'!$T:$T,MATCH(CONCATENATE(AK$4,$A20),'Výsledková listina'!$R:$R,0),1))</f>
      </c>
      <c r="AM20" s="81"/>
      <c r="AN20" s="79">
        <f t="shared" si="7"/>
      </c>
      <c r="AO20" s="84"/>
      <c r="AP20" s="77">
        <f>IF(ISNA(MATCH(CONCATENATE(AP$4,$A20),'Výsledková listina'!$R:$R,0)),"",INDEX('Výsledková listina'!$C:$C,MATCH(CONCATENATE(AP$4,$A20),'Výsledková listina'!$R:$R,0),1))</f>
      </c>
      <c r="AQ20" s="78">
        <f>IF(ISNA(MATCH(CONCATENATE(AP$4,$A20),'Výsledková listina'!$R:$R,0)),"",INDEX('Výsledková listina'!$T:$T,MATCH(CONCATENATE(AP$4,$A20),'Výsledková listina'!$R:$R,0),1))</f>
      </c>
      <c r="AR20" s="81"/>
      <c r="AS20" s="79">
        <f t="shared" si="8"/>
      </c>
      <c r="AT20" s="84"/>
      <c r="AU20" s="77">
        <f>IF(ISNA(MATCH(CONCATENATE(AU$4,$A20),'Výsledková listina'!$R:$R,0)),"",INDEX('Výsledková listina'!$C:$C,MATCH(CONCATENATE(AU$4,$A20),'Výsledková listina'!$R:$R,0),1))</f>
      </c>
      <c r="AV20" s="78">
        <f>IF(ISNA(MATCH(CONCATENATE(AU$4,$A20),'Výsledková listina'!$R:$R,0)),"",INDEX('Výsledková listina'!$T:$T,MATCH(CONCATENATE(AU$4,$A20),'Výsledková listina'!$R:$R,0),1))</f>
      </c>
      <c r="AW20" s="81"/>
      <c r="AX20" s="79">
        <f t="shared" si="9"/>
      </c>
      <c r="AY20" s="84"/>
      <c r="AZ20" s="77">
        <f>IF(ISNA(MATCH(CONCATENATE(AZ$4,$A20),'Výsledková listina'!$R:$R,0)),"",INDEX('Výsledková listina'!$C:$C,MATCH(CONCATENATE(AZ$4,$A20),'Výsledková listina'!$R:$R,0),1))</f>
      </c>
      <c r="BA20" s="78">
        <f>IF(ISNA(MATCH(CONCATENATE(AZ$4,$A20),'Výsledková listina'!$R:$R,0)),"",INDEX('Výsledková listina'!$T:$T,MATCH(CONCATENATE(AZ$4,$A20),'Výsledková listina'!$R:$R,0),1))</f>
      </c>
      <c r="BB20" s="81"/>
      <c r="BC20" s="79">
        <f t="shared" si="10"/>
      </c>
      <c r="BD20" s="84"/>
      <c r="BE20" s="77">
        <f>IF(ISNA(MATCH(CONCATENATE(BE$4,$A20),'Výsledková listina'!$R:$R,0)),"",INDEX('Výsledková listina'!$C:$C,MATCH(CONCATENATE(BE$4,$A20),'Výsledková listina'!$R:$R,0),1))</f>
      </c>
      <c r="BF20" s="78">
        <f>IF(ISNA(MATCH(CONCATENATE(BE$4,$A20),'Výsledková listina'!$R:$R,0)),"",INDEX('Výsledková listina'!$T:$T,MATCH(CONCATENATE(BE$4,$A20),'Výsledková listina'!$R:$R,0),1))</f>
      </c>
      <c r="BG20" s="81"/>
      <c r="BH20" s="79">
        <f t="shared" si="11"/>
      </c>
      <c r="BI20" s="84"/>
      <c r="BJ20" s="77">
        <f>IF(ISNA(MATCH(CONCATENATE(BJ$4,$A20),'Výsledková listina'!$R:$R,0)),"",INDEX('Výsledková listina'!$C:$C,MATCH(CONCATENATE(BJ$4,$A20),'Výsledková listina'!$R:$R,0),1))</f>
      </c>
      <c r="BK20" s="78">
        <f>IF(ISNA(MATCH(CONCATENATE(BJ$4,$A20),'Výsledková listina'!$R:$R,0)),"",INDEX('Výsledková listina'!$T:$T,MATCH(CONCATENATE(BJ$4,$A20),'Výsledková listina'!$R:$R,0),1))</f>
      </c>
      <c r="BL20" s="81"/>
      <c r="BM20" s="79">
        <f t="shared" si="12"/>
      </c>
      <c r="BN20" s="84"/>
      <c r="BO20" s="77">
        <f>IF(ISNA(MATCH(CONCATENATE(BO$4,$A20),'Výsledková listina'!$R:$R,0)),"",INDEX('Výsledková listina'!$C:$C,MATCH(CONCATENATE(BO$4,$A20),'Výsledková listina'!$R:$R,0),1))</f>
      </c>
      <c r="BP20" s="78">
        <f>IF(ISNA(MATCH(CONCATENATE(BO$4,$A20),'Výsledková listina'!$R:$R,0)),"",INDEX('Výsledková listina'!$T:$T,MATCH(CONCATENATE(BO$4,$A20),'Výsledková listina'!$R:$R,0),1))</f>
      </c>
      <c r="BQ20" s="81"/>
      <c r="BR20" s="79">
        <f t="shared" si="13"/>
      </c>
      <c r="BS20" s="84"/>
      <c r="BT20" s="77">
        <f>IF(ISNA(MATCH(CONCATENATE(BT$4,$A20),'Výsledková listina'!$R:$R,0)),"",INDEX('Výsledková listina'!$C:$C,MATCH(CONCATENATE(BT$4,$A20),'Výsledková listina'!$R:$R,0),1))</f>
      </c>
      <c r="BU20" s="78">
        <f>IF(ISNA(MATCH(CONCATENATE(BT$4,$A20),'Výsledková listina'!$R:$R,0)),"",INDEX('Výsledková listina'!$T:$T,MATCH(CONCATENATE(BT$4,$A20),'Výsledková listina'!$R:$R,0),1))</f>
      </c>
      <c r="BV20" s="81"/>
      <c r="BW20" s="79">
        <f t="shared" si="14"/>
      </c>
      <c r="BX20" s="84"/>
    </row>
    <row r="21" spans="1:76" s="82" customFormat="1" ht="34.5" customHeight="1">
      <c r="A21" s="83">
        <v>16</v>
      </c>
      <c r="B21" s="77">
        <f>IF(ISNA(MATCH(CONCATENATE(B$4,$A21),'Výsledková listina'!$R:$R,0)),"",INDEX('Výsledková listina'!$C:$C,MATCH(CONCATENATE(B$4,$A21),'Výsledková listina'!$R:$R,0),1))</f>
      </c>
      <c r="C21" s="78">
        <f>IF(ISNA(MATCH(CONCATENATE(B$4,$A21),'Výsledková listina'!$R:$R,0)),"",INDEX('Výsledková listina'!$T:$T,MATCH(CONCATENATE(B$4,$A21),'Výsledková listina'!$R:$R,0),1))</f>
      </c>
      <c r="D21" s="81"/>
      <c r="E21" s="79">
        <f t="shared" si="0"/>
      </c>
      <c r="F21" s="84"/>
      <c r="G21" s="77">
        <f>IF(ISNA(MATCH(CONCATENATE(G$4,$A21),'Výsledková listina'!$R:$R,0)),"",INDEX('Výsledková listina'!$C:$C,MATCH(CONCATENATE(G$4,$A21),'Výsledková listina'!$R:$R,0),1))</f>
      </c>
      <c r="H21" s="78">
        <f>IF(ISNA(MATCH(CONCATENATE(G$4,$A21),'Výsledková listina'!$R:$R,0)),"",INDEX('Výsledková listina'!$T:$T,MATCH(CONCATENATE(G$4,$A21),'Výsledková listina'!$R:$R,0),1))</f>
      </c>
      <c r="I21" s="81"/>
      <c r="J21" s="79">
        <f t="shared" si="1"/>
      </c>
      <c r="K21" s="84"/>
      <c r="L21" s="77">
        <f>IF(ISNA(MATCH(CONCATENATE(L$4,$A21),'Výsledková listina'!$R:$R,0)),"",INDEX('Výsledková listina'!$C:$C,MATCH(CONCATENATE(L$4,$A21),'Výsledková listina'!$R:$R,0),1))</f>
      </c>
      <c r="M21" s="78">
        <f>IF(ISNA(MATCH(CONCATENATE(L$4,$A21),'Výsledková listina'!$R:$R,0)),"",INDEX('Výsledková listina'!$T:$T,MATCH(CONCATENATE(L$4,$A21),'Výsledková listina'!$R:$R,0),1))</f>
      </c>
      <c r="N21" s="81"/>
      <c r="O21" s="79">
        <f t="shared" si="2"/>
      </c>
      <c r="P21" s="84"/>
      <c r="Q21" s="77">
        <f>IF(ISNA(MATCH(CONCATENATE(Q$4,$A21),'Výsledková listina'!$R:$R,0)),"",INDEX('Výsledková listina'!$C:$C,MATCH(CONCATENATE(Q$4,$A21),'Výsledková listina'!$R:$R,0),1))</f>
      </c>
      <c r="R21" s="78">
        <f>IF(ISNA(MATCH(CONCATENATE(Q$4,$A21),'Výsledková listina'!$R:$R,0)),"",INDEX('Výsledková listina'!$T:$T,MATCH(CONCATENATE(Q$4,$A21),'Výsledková listina'!$R:$R,0),1))</f>
      </c>
      <c r="S21" s="81"/>
      <c r="T21" s="79">
        <f t="shared" si="3"/>
      </c>
      <c r="U21" s="84"/>
      <c r="V21" s="77">
        <f>IF(ISNA(MATCH(CONCATENATE(V$4,$A21),'Výsledková listina'!$R:$R,0)),"",INDEX('Výsledková listina'!$C:$C,MATCH(CONCATENATE(V$4,$A21),'Výsledková listina'!$R:$R,0),1))</f>
      </c>
      <c r="W21" s="78">
        <f>IF(ISNA(MATCH(CONCATENATE(V$4,$A21),'Výsledková listina'!$R:$R,0)),"",INDEX('Výsledková listina'!$T:$T,MATCH(CONCATENATE(V$4,$A21),'Výsledková listina'!$R:$R,0),1))</f>
      </c>
      <c r="X21" s="81"/>
      <c r="Y21" s="79">
        <f t="shared" si="4"/>
      </c>
      <c r="Z21" s="84"/>
      <c r="AA21" s="77">
        <f>IF(ISNA(MATCH(CONCATENATE(AA$4,$A21),'Výsledková listina'!$R:$R,0)),"",INDEX('Výsledková listina'!$C:$C,MATCH(CONCATENATE(AA$4,$A21),'Výsledková listina'!$R:$R,0),1))</f>
      </c>
      <c r="AB21" s="78">
        <f>IF(ISNA(MATCH(CONCATENATE(AA$4,$A21),'Výsledková listina'!$R:$R,0)),"",INDEX('Výsledková listina'!$T:$T,MATCH(CONCATENATE(AA$4,$A21),'Výsledková listina'!$R:$R,0),1))</f>
      </c>
      <c r="AC21" s="81"/>
      <c r="AD21" s="79">
        <f t="shared" si="5"/>
      </c>
      <c r="AE21" s="84"/>
      <c r="AF21" s="77">
        <f>IF(ISNA(MATCH(CONCATENATE(AF$4,$A21),'Výsledková listina'!$R:$R,0)),"",INDEX('Výsledková listina'!$C:$C,MATCH(CONCATENATE(AF$4,$A21),'Výsledková listina'!$R:$R,0),1))</f>
      </c>
      <c r="AG21" s="78">
        <f>IF(ISNA(MATCH(CONCATENATE(AF$4,$A21),'Výsledková listina'!$R:$R,0)),"",INDEX('Výsledková listina'!$T:$T,MATCH(CONCATENATE(AF$4,$A21),'Výsledková listina'!$R:$R,0),1))</f>
      </c>
      <c r="AH21" s="81"/>
      <c r="AI21" s="79">
        <f t="shared" si="6"/>
      </c>
      <c r="AJ21" s="84"/>
      <c r="AK21" s="77">
        <f>IF(ISNA(MATCH(CONCATENATE(AK$4,$A21),'Výsledková listina'!$R:$R,0)),"",INDEX('Výsledková listina'!$C:$C,MATCH(CONCATENATE(AK$4,$A21),'Výsledková listina'!$R:$R,0),1))</f>
      </c>
      <c r="AL21" s="78">
        <f>IF(ISNA(MATCH(CONCATENATE(AK$4,$A21),'Výsledková listina'!$R:$R,0)),"",INDEX('Výsledková listina'!$T:$T,MATCH(CONCATENATE(AK$4,$A21),'Výsledková listina'!$R:$R,0),1))</f>
      </c>
      <c r="AM21" s="81"/>
      <c r="AN21" s="79">
        <f t="shared" si="7"/>
      </c>
      <c r="AO21" s="84"/>
      <c r="AP21" s="77">
        <f>IF(ISNA(MATCH(CONCATENATE(AP$4,$A21),'Výsledková listina'!$R:$R,0)),"",INDEX('Výsledková listina'!$C:$C,MATCH(CONCATENATE(AP$4,$A21),'Výsledková listina'!$R:$R,0),1))</f>
      </c>
      <c r="AQ21" s="78">
        <f>IF(ISNA(MATCH(CONCATENATE(AP$4,$A21),'Výsledková listina'!$R:$R,0)),"",INDEX('Výsledková listina'!$T:$T,MATCH(CONCATENATE(AP$4,$A21),'Výsledková listina'!$R:$R,0),1))</f>
      </c>
      <c r="AR21" s="81"/>
      <c r="AS21" s="79">
        <f t="shared" si="8"/>
      </c>
      <c r="AT21" s="84"/>
      <c r="AU21" s="77">
        <f>IF(ISNA(MATCH(CONCATENATE(AU$4,$A21),'Výsledková listina'!$R:$R,0)),"",INDEX('Výsledková listina'!$C:$C,MATCH(CONCATENATE(AU$4,$A21),'Výsledková listina'!$R:$R,0),1))</f>
      </c>
      <c r="AV21" s="78">
        <f>IF(ISNA(MATCH(CONCATENATE(AU$4,$A21),'Výsledková listina'!$R:$R,0)),"",INDEX('Výsledková listina'!$T:$T,MATCH(CONCATENATE(AU$4,$A21),'Výsledková listina'!$R:$R,0),1))</f>
      </c>
      <c r="AW21" s="81"/>
      <c r="AX21" s="79">
        <f t="shared" si="9"/>
      </c>
      <c r="AY21" s="84"/>
      <c r="AZ21" s="77">
        <f>IF(ISNA(MATCH(CONCATENATE(AZ$4,$A21),'Výsledková listina'!$R:$R,0)),"",INDEX('Výsledková listina'!$C:$C,MATCH(CONCATENATE(AZ$4,$A21),'Výsledková listina'!$R:$R,0),1))</f>
      </c>
      <c r="BA21" s="78">
        <f>IF(ISNA(MATCH(CONCATENATE(AZ$4,$A21),'Výsledková listina'!$R:$R,0)),"",INDEX('Výsledková listina'!$T:$T,MATCH(CONCATENATE(AZ$4,$A21),'Výsledková listina'!$R:$R,0),1))</f>
      </c>
      <c r="BB21" s="81"/>
      <c r="BC21" s="79">
        <f t="shared" si="10"/>
      </c>
      <c r="BD21" s="84"/>
      <c r="BE21" s="77">
        <f>IF(ISNA(MATCH(CONCATENATE(BE$4,$A21),'Výsledková listina'!$R:$R,0)),"",INDEX('Výsledková listina'!$C:$C,MATCH(CONCATENATE(BE$4,$A21),'Výsledková listina'!$R:$R,0),1))</f>
      </c>
      <c r="BF21" s="78">
        <f>IF(ISNA(MATCH(CONCATENATE(BE$4,$A21),'Výsledková listina'!$R:$R,0)),"",INDEX('Výsledková listina'!$T:$T,MATCH(CONCATENATE(BE$4,$A21),'Výsledková listina'!$R:$R,0),1))</f>
      </c>
      <c r="BG21" s="81"/>
      <c r="BH21" s="79">
        <f t="shared" si="11"/>
      </c>
      <c r="BI21" s="84"/>
      <c r="BJ21" s="77">
        <f>IF(ISNA(MATCH(CONCATENATE(BJ$4,$A21),'Výsledková listina'!$R:$R,0)),"",INDEX('Výsledková listina'!$C:$C,MATCH(CONCATENATE(BJ$4,$A21),'Výsledková listina'!$R:$R,0),1))</f>
      </c>
      <c r="BK21" s="78">
        <f>IF(ISNA(MATCH(CONCATENATE(BJ$4,$A21),'Výsledková listina'!$R:$R,0)),"",INDEX('Výsledková listina'!$T:$T,MATCH(CONCATENATE(BJ$4,$A21),'Výsledková listina'!$R:$R,0),1))</f>
      </c>
      <c r="BL21" s="81"/>
      <c r="BM21" s="79">
        <f t="shared" si="12"/>
      </c>
      <c r="BN21" s="84"/>
      <c r="BO21" s="77">
        <f>IF(ISNA(MATCH(CONCATENATE(BO$4,$A21),'Výsledková listina'!$R:$R,0)),"",INDEX('Výsledková listina'!$C:$C,MATCH(CONCATENATE(BO$4,$A21),'Výsledková listina'!$R:$R,0),1))</f>
      </c>
      <c r="BP21" s="78">
        <f>IF(ISNA(MATCH(CONCATENATE(BO$4,$A21),'Výsledková listina'!$R:$R,0)),"",INDEX('Výsledková listina'!$T:$T,MATCH(CONCATENATE(BO$4,$A21),'Výsledková listina'!$R:$R,0),1))</f>
      </c>
      <c r="BQ21" s="81"/>
      <c r="BR21" s="79">
        <f t="shared" si="13"/>
      </c>
      <c r="BS21" s="84"/>
      <c r="BT21" s="77">
        <f>IF(ISNA(MATCH(CONCATENATE(BT$4,$A21),'Výsledková listina'!$R:$R,0)),"",INDEX('Výsledková listina'!$C:$C,MATCH(CONCATENATE(BT$4,$A21),'Výsledková listina'!$R:$R,0),1))</f>
      </c>
      <c r="BU21" s="78">
        <f>IF(ISNA(MATCH(CONCATENATE(BT$4,$A21),'Výsledková listina'!$R:$R,0)),"",INDEX('Výsledková listina'!$T:$T,MATCH(CONCATENATE(BT$4,$A21),'Výsledková listina'!$R:$R,0),1))</f>
      </c>
      <c r="BV21" s="81"/>
      <c r="BW21" s="79">
        <f t="shared" si="14"/>
      </c>
      <c r="BX21" s="84"/>
    </row>
    <row r="22" spans="1:76" s="82" customFormat="1" ht="34.5" customHeight="1">
      <c r="A22" s="83">
        <v>17</v>
      </c>
      <c r="B22" s="77">
        <f>IF(ISNA(MATCH(CONCATENATE(B$4,$A22),'Výsledková listina'!$R:$R,0)),"",INDEX('Výsledková listina'!$C:$C,MATCH(CONCATENATE(B$4,$A22),'Výsledková listina'!$R:$R,0),1))</f>
      </c>
      <c r="C22" s="78">
        <f>IF(ISNA(MATCH(CONCATENATE(B$4,$A22),'Výsledková listina'!$R:$R,0)),"",INDEX('Výsledková listina'!$T:$T,MATCH(CONCATENATE(B$4,$A22),'Výsledková listina'!$R:$R,0),1))</f>
      </c>
      <c r="D22" s="81"/>
      <c r="E22" s="79">
        <f t="shared" si="0"/>
      </c>
      <c r="F22" s="84"/>
      <c r="G22" s="77">
        <f>IF(ISNA(MATCH(CONCATENATE(G$4,$A22),'Výsledková listina'!$R:$R,0)),"",INDEX('Výsledková listina'!$C:$C,MATCH(CONCATENATE(G$4,$A22),'Výsledková listina'!$R:$R,0),1))</f>
      </c>
      <c r="H22" s="78">
        <f>IF(ISNA(MATCH(CONCATENATE(G$4,$A22),'Výsledková listina'!$R:$R,0)),"",INDEX('Výsledková listina'!$T:$T,MATCH(CONCATENATE(G$4,$A22),'Výsledková listina'!$R:$R,0),1))</f>
      </c>
      <c r="I22" s="81"/>
      <c r="J22" s="79">
        <f t="shared" si="1"/>
      </c>
      <c r="K22" s="84"/>
      <c r="L22" s="77">
        <f>IF(ISNA(MATCH(CONCATENATE(L$4,$A22),'Výsledková listina'!$R:$R,0)),"",INDEX('Výsledková listina'!$C:$C,MATCH(CONCATENATE(L$4,$A22),'Výsledková listina'!$R:$R,0),1))</f>
      </c>
      <c r="M22" s="78">
        <f>IF(ISNA(MATCH(CONCATENATE(L$4,$A22),'Výsledková listina'!$R:$R,0)),"",INDEX('Výsledková listina'!$T:$T,MATCH(CONCATENATE(L$4,$A22),'Výsledková listina'!$R:$R,0),1))</f>
      </c>
      <c r="N22" s="81"/>
      <c r="O22" s="79">
        <f t="shared" si="2"/>
      </c>
      <c r="P22" s="84"/>
      <c r="Q22" s="77">
        <f>IF(ISNA(MATCH(CONCATENATE(Q$4,$A22),'Výsledková listina'!$R:$R,0)),"",INDEX('Výsledková listina'!$C:$C,MATCH(CONCATENATE(Q$4,$A22),'Výsledková listina'!$R:$R,0),1))</f>
      </c>
      <c r="R22" s="78">
        <f>IF(ISNA(MATCH(CONCATENATE(Q$4,$A22),'Výsledková listina'!$R:$R,0)),"",INDEX('Výsledková listina'!$T:$T,MATCH(CONCATENATE(Q$4,$A22),'Výsledková listina'!$R:$R,0),1))</f>
      </c>
      <c r="S22" s="81"/>
      <c r="T22" s="79">
        <f t="shared" si="3"/>
      </c>
      <c r="U22" s="84"/>
      <c r="V22" s="77">
        <f>IF(ISNA(MATCH(CONCATENATE(V$4,$A22),'Výsledková listina'!$R:$R,0)),"",INDEX('Výsledková listina'!$C:$C,MATCH(CONCATENATE(V$4,$A22),'Výsledková listina'!$R:$R,0),1))</f>
      </c>
      <c r="W22" s="78">
        <f>IF(ISNA(MATCH(CONCATENATE(V$4,$A22),'Výsledková listina'!$R:$R,0)),"",INDEX('Výsledková listina'!$T:$T,MATCH(CONCATENATE(V$4,$A22),'Výsledková listina'!$R:$R,0),1))</f>
      </c>
      <c r="X22" s="81"/>
      <c r="Y22" s="79">
        <f t="shared" si="4"/>
      </c>
      <c r="Z22" s="84"/>
      <c r="AA22" s="77">
        <f>IF(ISNA(MATCH(CONCATENATE(AA$4,$A22),'Výsledková listina'!$R:$R,0)),"",INDEX('Výsledková listina'!$C:$C,MATCH(CONCATENATE(AA$4,$A22),'Výsledková listina'!$R:$R,0),1))</f>
      </c>
      <c r="AB22" s="78">
        <f>IF(ISNA(MATCH(CONCATENATE(AA$4,$A22),'Výsledková listina'!$R:$R,0)),"",INDEX('Výsledková listina'!$T:$T,MATCH(CONCATENATE(AA$4,$A22),'Výsledková listina'!$R:$R,0),1))</f>
      </c>
      <c r="AC22" s="81"/>
      <c r="AD22" s="79">
        <f t="shared" si="5"/>
      </c>
      <c r="AE22" s="84"/>
      <c r="AF22" s="77">
        <f>IF(ISNA(MATCH(CONCATENATE(AF$4,$A22),'Výsledková listina'!$R:$R,0)),"",INDEX('Výsledková listina'!$C:$C,MATCH(CONCATENATE(AF$4,$A22),'Výsledková listina'!$R:$R,0),1))</f>
      </c>
      <c r="AG22" s="78">
        <f>IF(ISNA(MATCH(CONCATENATE(AF$4,$A22),'Výsledková listina'!$R:$R,0)),"",INDEX('Výsledková listina'!$T:$T,MATCH(CONCATENATE(AF$4,$A22),'Výsledková listina'!$R:$R,0),1))</f>
      </c>
      <c r="AH22" s="81"/>
      <c r="AI22" s="79">
        <f t="shared" si="6"/>
      </c>
      <c r="AJ22" s="84"/>
      <c r="AK22" s="77">
        <f>IF(ISNA(MATCH(CONCATENATE(AK$4,$A22),'Výsledková listina'!$R:$R,0)),"",INDEX('Výsledková listina'!$C:$C,MATCH(CONCATENATE(AK$4,$A22),'Výsledková listina'!$R:$R,0),1))</f>
      </c>
      <c r="AL22" s="78">
        <f>IF(ISNA(MATCH(CONCATENATE(AK$4,$A22),'Výsledková listina'!$R:$R,0)),"",INDEX('Výsledková listina'!$T:$T,MATCH(CONCATENATE(AK$4,$A22),'Výsledková listina'!$R:$R,0),1))</f>
      </c>
      <c r="AM22" s="81"/>
      <c r="AN22" s="79">
        <f t="shared" si="7"/>
      </c>
      <c r="AO22" s="84"/>
      <c r="AP22" s="77">
        <f>IF(ISNA(MATCH(CONCATENATE(AP$4,$A22),'Výsledková listina'!$R:$R,0)),"",INDEX('Výsledková listina'!$C:$C,MATCH(CONCATENATE(AP$4,$A22),'Výsledková listina'!$R:$R,0),1))</f>
      </c>
      <c r="AQ22" s="78">
        <f>IF(ISNA(MATCH(CONCATENATE(AP$4,$A22),'Výsledková listina'!$R:$R,0)),"",INDEX('Výsledková listina'!$T:$T,MATCH(CONCATENATE(AP$4,$A22),'Výsledková listina'!$R:$R,0),1))</f>
      </c>
      <c r="AR22" s="81"/>
      <c r="AS22" s="79">
        <f t="shared" si="8"/>
      </c>
      <c r="AT22" s="84"/>
      <c r="AU22" s="77">
        <f>IF(ISNA(MATCH(CONCATENATE(AU$4,$A22),'Výsledková listina'!$R:$R,0)),"",INDEX('Výsledková listina'!$C:$C,MATCH(CONCATENATE(AU$4,$A22),'Výsledková listina'!$R:$R,0),1))</f>
      </c>
      <c r="AV22" s="78">
        <f>IF(ISNA(MATCH(CONCATENATE(AU$4,$A22),'Výsledková listina'!$R:$R,0)),"",INDEX('Výsledková listina'!$T:$T,MATCH(CONCATENATE(AU$4,$A22),'Výsledková listina'!$R:$R,0),1))</f>
      </c>
      <c r="AW22" s="81"/>
      <c r="AX22" s="79">
        <f t="shared" si="9"/>
      </c>
      <c r="AY22" s="84"/>
      <c r="AZ22" s="77">
        <f>IF(ISNA(MATCH(CONCATENATE(AZ$4,$A22),'Výsledková listina'!$R:$R,0)),"",INDEX('Výsledková listina'!$C:$C,MATCH(CONCATENATE(AZ$4,$A22),'Výsledková listina'!$R:$R,0),1))</f>
      </c>
      <c r="BA22" s="78">
        <f>IF(ISNA(MATCH(CONCATENATE(AZ$4,$A22),'Výsledková listina'!$R:$R,0)),"",INDEX('Výsledková listina'!$T:$T,MATCH(CONCATENATE(AZ$4,$A22),'Výsledková listina'!$R:$R,0),1))</f>
      </c>
      <c r="BB22" s="81"/>
      <c r="BC22" s="79">
        <f t="shared" si="10"/>
      </c>
      <c r="BD22" s="84"/>
      <c r="BE22" s="77">
        <f>IF(ISNA(MATCH(CONCATENATE(BE$4,$A22),'Výsledková listina'!$R:$R,0)),"",INDEX('Výsledková listina'!$C:$C,MATCH(CONCATENATE(BE$4,$A22),'Výsledková listina'!$R:$R,0),1))</f>
      </c>
      <c r="BF22" s="78">
        <f>IF(ISNA(MATCH(CONCATENATE(BE$4,$A22),'Výsledková listina'!$R:$R,0)),"",INDEX('Výsledková listina'!$T:$T,MATCH(CONCATENATE(BE$4,$A22),'Výsledková listina'!$R:$R,0),1))</f>
      </c>
      <c r="BG22" s="81"/>
      <c r="BH22" s="79">
        <f t="shared" si="11"/>
      </c>
      <c r="BI22" s="84"/>
      <c r="BJ22" s="77">
        <f>IF(ISNA(MATCH(CONCATENATE(BJ$4,$A22),'Výsledková listina'!$R:$R,0)),"",INDEX('Výsledková listina'!$C:$C,MATCH(CONCATENATE(BJ$4,$A22),'Výsledková listina'!$R:$R,0),1))</f>
      </c>
      <c r="BK22" s="78">
        <f>IF(ISNA(MATCH(CONCATENATE(BJ$4,$A22),'Výsledková listina'!$R:$R,0)),"",INDEX('Výsledková listina'!$T:$T,MATCH(CONCATENATE(BJ$4,$A22),'Výsledková listina'!$R:$R,0),1))</f>
      </c>
      <c r="BL22" s="81"/>
      <c r="BM22" s="79">
        <f t="shared" si="12"/>
      </c>
      <c r="BN22" s="84"/>
      <c r="BO22" s="77">
        <f>IF(ISNA(MATCH(CONCATENATE(BO$4,$A22),'Výsledková listina'!$R:$R,0)),"",INDEX('Výsledková listina'!$C:$C,MATCH(CONCATENATE(BO$4,$A22),'Výsledková listina'!$R:$R,0),1))</f>
      </c>
      <c r="BP22" s="78">
        <f>IF(ISNA(MATCH(CONCATENATE(BO$4,$A22),'Výsledková listina'!$R:$R,0)),"",INDEX('Výsledková listina'!$T:$T,MATCH(CONCATENATE(BO$4,$A22),'Výsledková listina'!$R:$R,0),1))</f>
      </c>
      <c r="BQ22" s="81"/>
      <c r="BR22" s="79">
        <f t="shared" si="13"/>
      </c>
      <c r="BS22" s="84"/>
      <c r="BT22" s="77">
        <f>IF(ISNA(MATCH(CONCATENATE(BT$4,$A22),'Výsledková listina'!$R:$R,0)),"",INDEX('Výsledková listina'!$C:$C,MATCH(CONCATENATE(BT$4,$A22),'Výsledková listina'!$R:$R,0),1))</f>
      </c>
      <c r="BU22" s="78">
        <f>IF(ISNA(MATCH(CONCATENATE(BT$4,$A22),'Výsledková listina'!$R:$R,0)),"",INDEX('Výsledková listina'!$T:$T,MATCH(CONCATENATE(BT$4,$A22),'Výsledková listina'!$R:$R,0),1))</f>
      </c>
      <c r="BV22" s="81"/>
      <c r="BW22" s="79">
        <f t="shared" si="14"/>
      </c>
      <c r="BX22" s="84"/>
    </row>
    <row r="23" spans="1:76" s="82" customFormat="1" ht="34.5" customHeight="1">
      <c r="A23" s="83">
        <v>18</v>
      </c>
      <c r="B23" s="77">
        <f>IF(ISNA(MATCH(CONCATENATE(B$4,$A23),'Výsledková listina'!$R:$R,0)),"",INDEX('Výsledková listina'!$C:$C,MATCH(CONCATENATE(B$4,$A23),'Výsledková listina'!$R:$R,0),1))</f>
      </c>
      <c r="C23" s="78">
        <f>IF(ISNA(MATCH(CONCATENATE(B$4,$A23),'Výsledková listina'!$R:$R,0)),"",INDEX('Výsledková listina'!$T:$T,MATCH(CONCATENATE(B$4,$A23),'Výsledková listina'!$R:$R,0),1))</f>
      </c>
      <c r="D23" s="81"/>
      <c r="E23" s="79">
        <f t="shared" si="0"/>
      </c>
      <c r="F23" s="84"/>
      <c r="G23" s="77">
        <f>IF(ISNA(MATCH(CONCATENATE(G$4,$A23),'Výsledková listina'!$R:$R,0)),"",INDEX('Výsledková listina'!$C:$C,MATCH(CONCATENATE(G$4,$A23),'Výsledková listina'!$R:$R,0),1))</f>
      </c>
      <c r="H23" s="78">
        <f>IF(ISNA(MATCH(CONCATENATE(G$4,$A23),'Výsledková listina'!$R:$R,0)),"",INDEX('Výsledková listina'!$T:$T,MATCH(CONCATENATE(G$4,$A23),'Výsledková listina'!$R:$R,0),1))</f>
      </c>
      <c r="I23" s="81"/>
      <c r="J23" s="79">
        <f t="shared" si="1"/>
      </c>
      <c r="K23" s="84"/>
      <c r="L23" s="77">
        <f>IF(ISNA(MATCH(CONCATENATE(L$4,$A23),'Výsledková listina'!$R:$R,0)),"",INDEX('Výsledková listina'!$C:$C,MATCH(CONCATENATE(L$4,$A23),'Výsledková listina'!$R:$R,0),1))</f>
      </c>
      <c r="M23" s="78">
        <f>IF(ISNA(MATCH(CONCATENATE(L$4,$A23),'Výsledková listina'!$R:$R,0)),"",INDEX('Výsledková listina'!$T:$T,MATCH(CONCATENATE(L$4,$A23),'Výsledková listina'!$R:$R,0),1))</f>
      </c>
      <c r="N23" s="81"/>
      <c r="O23" s="79">
        <f t="shared" si="2"/>
      </c>
      <c r="P23" s="84"/>
      <c r="Q23" s="77">
        <f>IF(ISNA(MATCH(CONCATENATE(Q$4,$A23),'Výsledková listina'!$R:$R,0)),"",INDEX('Výsledková listina'!$C:$C,MATCH(CONCATENATE(Q$4,$A23),'Výsledková listina'!$R:$R,0),1))</f>
      </c>
      <c r="R23" s="78">
        <f>IF(ISNA(MATCH(CONCATENATE(Q$4,$A23),'Výsledková listina'!$R:$R,0)),"",INDEX('Výsledková listina'!$T:$T,MATCH(CONCATENATE(Q$4,$A23),'Výsledková listina'!$R:$R,0),1))</f>
      </c>
      <c r="S23" s="81"/>
      <c r="T23" s="79">
        <f t="shared" si="3"/>
      </c>
      <c r="U23" s="84"/>
      <c r="V23" s="77">
        <f>IF(ISNA(MATCH(CONCATENATE(V$4,$A23),'Výsledková listina'!$R:$R,0)),"",INDEX('Výsledková listina'!$C:$C,MATCH(CONCATENATE(V$4,$A23),'Výsledková listina'!$R:$R,0),1))</f>
      </c>
      <c r="W23" s="78">
        <f>IF(ISNA(MATCH(CONCATENATE(V$4,$A23),'Výsledková listina'!$R:$R,0)),"",INDEX('Výsledková listina'!$T:$T,MATCH(CONCATENATE(V$4,$A23),'Výsledková listina'!$R:$R,0),1))</f>
      </c>
      <c r="X23" s="81"/>
      <c r="Y23" s="79">
        <f t="shared" si="4"/>
      </c>
      <c r="Z23" s="84"/>
      <c r="AA23" s="77">
        <f>IF(ISNA(MATCH(CONCATENATE(AA$4,$A23),'Výsledková listina'!$R:$R,0)),"",INDEX('Výsledková listina'!$C:$C,MATCH(CONCATENATE(AA$4,$A23),'Výsledková listina'!$R:$R,0),1))</f>
      </c>
      <c r="AB23" s="78">
        <f>IF(ISNA(MATCH(CONCATENATE(AA$4,$A23),'Výsledková listina'!$R:$R,0)),"",INDEX('Výsledková listina'!$T:$T,MATCH(CONCATENATE(AA$4,$A23),'Výsledková listina'!$R:$R,0),1))</f>
      </c>
      <c r="AC23" s="81"/>
      <c r="AD23" s="79">
        <f t="shared" si="5"/>
      </c>
      <c r="AE23" s="84"/>
      <c r="AF23" s="77">
        <f>IF(ISNA(MATCH(CONCATENATE(AF$4,$A23),'Výsledková listina'!$R:$R,0)),"",INDEX('Výsledková listina'!$C:$C,MATCH(CONCATENATE(AF$4,$A23),'Výsledková listina'!$R:$R,0),1))</f>
      </c>
      <c r="AG23" s="78">
        <f>IF(ISNA(MATCH(CONCATENATE(AF$4,$A23),'Výsledková listina'!$R:$R,0)),"",INDEX('Výsledková listina'!$T:$T,MATCH(CONCATENATE(AF$4,$A23),'Výsledková listina'!$R:$R,0),1))</f>
      </c>
      <c r="AH23" s="81"/>
      <c r="AI23" s="79">
        <f t="shared" si="6"/>
      </c>
      <c r="AJ23" s="84"/>
      <c r="AK23" s="77">
        <f>IF(ISNA(MATCH(CONCATENATE(AK$4,$A23),'Výsledková listina'!$R:$R,0)),"",INDEX('Výsledková listina'!$C:$C,MATCH(CONCATENATE(AK$4,$A23),'Výsledková listina'!$R:$R,0),1))</f>
      </c>
      <c r="AL23" s="78">
        <f>IF(ISNA(MATCH(CONCATENATE(AK$4,$A23),'Výsledková listina'!$R:$R,0)),"",INDEX('Výsledková listina'!$T:$T,MATCH(CONCATENATE(AK$4,$A23),'Výsledková listina'!$R:$R,0),1))</f>
      </c>
      <c r="AM23" s="81"/>
      <c r="AN23" s="79">
        <f t="shared" si="7"/>
      </c>
      <c r="AO23" s="84"/>
      <c r="AP23" s="77">
        <f>IF(ISNA(MATCH(CONCATENATE(AP$4,$A23),'Výsledková listina'!$R:$R,0)),"",INDEX('Výsledková listina'!$C:$C,MATCH(CONCATENATE(AP$4,$A23),'Výsledková listina'!$R:$R,0),1))</f>
      </c>
      <c r="AQ23" s="78">
        <f>IF(ISNA(MATCH(CONCATENATE(AP$4,$A23),'Výsledková listina'!$R:$R,0)),"",INDEX('Výsledková listina'!$T:$T,MATCH(CONCATENATE(AP$4,$A23),'Výsledková listina'!$R:$R,0),1))</f>
      </c>
      <c r="AR23" s="81"/>
      <c r="AS23" s="79">
        <f t="shared" si="8"/>
      </c>
      <c r="AT23" s="84"/>
      <c r="AU23" s="77">
        <f>IF(ISNA(MATCH(CONCATENATE(AU$4,$A23),'Výsledková listina'!$R:$R,0)),"",INDEX('Výsledková listina'!$C:$C,MATCH(CONCATENATE(AU$4,$A23),'Výsledková listina'!$R:$R,0),1))</f>
      </c>
      <c r="AV23" s="78">
        <f>IF(ISNA(MATCH(CONCATENATE(AU$4,$A23),'Výsledková listina'!$R:$R,0)),"",INDEX('Výsledková listina'!$T:$T,MATCH(CONCATENATE(AU$4,$A23),'Výsledková listina'!$R:$R,0),1))</f>
      </c>
      <c r="AW23" s="81"/>
      <c r="AX23" s="79">
        <f t="shared" si="9"/>
      </c>
      <c r="AY23" s="84"/>
      <c r="AZ23" s="77">
        <f>IF(ISNA(MATCH(CONCATENATE(AZ$4,$A23),'Výsledková listina'!$R:$R,0)),"",INDEX('Výsledková listina'!$C:$C,MATCH(CONCATENATE(AZ$4,$A23),'Výsledková listina'!$R:$R,0),1))</f>
      </c>
      <c r="BA23" s="78">
        <f>IF(ISNA(MATCH(CONCATENATE(AZ$4,$A23),'Výsledková listina'!$R:$R,0)),"",INDEX('Výsledková listina'!$T:$T,MATCH(CONCATENATE(AZ$4,$A23),'Výsledková listina'!$R:$R,0),1))</f>
      </c>
      <c r="BB23" s="81"/>
      <c r="BC23" s="79">
        <f t="shared" si="10"/>
      </c>
      <c r="BD23" s="84"/>
      <c r="BE23" s="77">
        <f>IF(ISNA(MATCH(CONCATENATE(BE$4,$A23),'Výsledková listina'!$R:$R,0)),"",INDEX('Výsledková listina'!$C:$C,MATCH(CONCATENATE(BE$4,$A23),'Výsledková listina'!$R:$R,0),1))</f>
      </c>
      <c r="BF23" s="78">
        <f>IF(ISNA(MATCH(CONCATENATE(BE$4,$A23),'Výsledková listina'!$R:$R,0)),"",INDEX('Výsledková listina'!$T:$T,MATCH(CONCATENATE(BE$4,$A23),'Výsledková listina'!$R:$R,0),1))</f>
      </c>
      <c r="BG23" s="81"/>
      <c r="BH23" s="79">
        <f t="shared" si="11"/>
      </c>
      <c r="BI23" s="84"/>
      <c r="BJ23" s="77">
        <f>IF(ISNA(MATCH(CONCATENATE(BJ$4,$A23),'Výsledková listina'!$R:$R,0)),"",INDEX('Výsledková listina'!$C:$C,MATCH(CONCATENATE(BJ$4,$A23),'Výsledková listina'!$R:$R,0),1))</f>
      </c>
      <c r="BK23" s="78">
        <f>IF(ISNA(MATCH(CONCATENATE(BJ$4,$A23),'Výsledková listina'!$R:$R,0)),"",INDEX('Výsledková listina'!$T:$T,MATCH(CONCATENATE(BJ$4,$A23),'Výsledková listina'!$R:$R,0),1))</f>
      </c>
      <c r="BL23" s="81"/>
      <c r="BM23" s="79">
        <f t="shared" si="12"/>
      </c>
      <c r="BN23" s="84"/>
      <c r="BO23" s="77">
        <f>IF(ISNA(MATCH(CONCATENATE(BO$4,$A23),'Výsledková listina'!$R:$R,0)),"",INDEX('Výsledková listina'!$C:$C,MATCH(CONCATENATE(BO$4,$A23),'Výsledková listina'!$R:$R,0),1))</f>
      </c>
      <c r="BP23" s="78">
        <f>IF(ISNA(MATCH(CONCATENATE(BO$4,$A23),'Výsledková listina'!$R:$R,0)),"",INDEX('Výsledková listina'!$T:$T,MATCH(CONCATENATE(BO$4,$A23),'Výsledková listina'!$R:$R,0),1))</f>
      </c>
      <c r="BQ23" s="81"/>
      <c r="BR23" s="79">
        <f t="shared" si="13"/>
      </c>
      <c r="BS23" s="84"/>
      <c r="BT23" s="77">
        <f>IF(ISNA(MATCH(CONCATENATE(BT$4,$A23),'Výsledková listina'!$R:$R,0)),"",INDEX('Výsledková listina'!$C:$C,MATCH(CONCATENATE(BT$4,$A23),'Výsledková listina'!$R:$R,0),1))</f>
      </c>
      <c r="BU23" s="78">
        <f>IF(ISNA(MATCH(CONCATENATE(BT$4,$A23),'Výsledková listina'!$R:$R,0)),"",INDEX('Výsledková listina'!$T:$T,MATCH(CONCATENATE(BT$4,$A23),'Výsledková listina'!$R:$R,0),1))</f>
      </c>
      <c r="BV23" s="81"/>
      <c r="BW23" s="79">
        <f t="shared" si="14"/>
      </c>
      <c r="BX23" s="84"/>
    </row>
    <row r="24" spans="1:76" s="82" customFormat="1" ht="34.5" customHeight="1">
      <c r="A24" s="83">
        <v>19</v>
      </c>
      <c r="B24" s="77">
        <f>IF(ISNA(MATCH(CONCATENATE(B$4,$A24),'Výsledková listina'!$R:$R,0)),"",INDEX('Výsledková listina'!$C:$C,MATCH(CONCATENATE(B$4,$A24),'Výsledková listina'!$R:$R,0),1))</f>
      </c>
      <c r="C24" s="78">
        <f>IF(ISNA(MATCH(CONCATENATE(B$4,$A24),'Výsledková listina'!$R:$R,0)),"",INDEX('Výsledková listina'!$T:$T,MATCH(CONCATENATE(B$4,$A24),'Výsledková listina'!$R:$R,0),1))</f>
      </c>
      <c r="D24" s="81"/>
      <c r="E24" s="79">
        <f t="shared" si="0"/>
      </c>
      <c r="F24" s="84"/>
      <c r="G24" s="77">
        <f>IF(ISNA(MATCH(CONCATENATE(G$4,$A24),'Výsledková listina'!$R:$R,0)),"",INDEX('Výsledková listina'!$C:$C,MATCH(CONCATENATE(G$4,$A24),'Výsledková listina'!$R:$R,0),1))</f>
      </c>
      <c r="H24" s="78">
        <f>IF(ISNA(MATCH(CONCATENATE(G$4,$A24),'Výsledková listina'!$R:$R,0)),"",INDEX('Výsledková listina'!$T:$T,MATCH(CONCATENATE(G$4,$A24),'Výsledková listina'!$R:$R,0),1))</f>
      </c>
      <c r="I24" s="81"/>
      <c r="J24" s="79">
        <f t="shared" si="1"/>
      </c>
      <c r="K24" s="84"/>
      <c r="L24" s="77">
        <f>IF(ISNA(MATCH(CONCATENATE(L$4,$A24),'Výsledková listina'!$R:$R,0)),"",INDEX('Výsledková listina'!$C:$C,MATCH(CONCATENATE(L$4,$A24),'Výsledková listina'!$R:$R,0),1))</f>
      </c>
      <c r="M24" s="78">
        <f>IF(ISNA(MATCH(CONCATENATE(L$4,$A24),'Výsledková listina'!$R:$R,0)),"",INDEX('Výsledková listina'!$T:$T,MATCH(CONCATENATE(L$4,$A24),'Výsledková listina'!$R:$R,0),1))</f>
      </c>
      <c r="N24" s="81"/>
      <c r="O24" s="79">
        <f t="shared" si="2"/>
      </c>
      <c r="P24" s="84"/>
      <c r="Q24" s="77">
        <f>IF(ISNA(MATCH(CONCATENATE(Q$4,$A24),'Výsledková listina'!$R:$R,0)),"",INDEX('Výsledková listina'!$C:$C,MATCH(CONCATENATE(Q$4,$A24),'Výsledková listina'!$R:$R,0),1))</f>
      </c>
      <c r="R24" s="78">
        <f>IF(ISNA(MATCH(CONCATENATE(Q$4,$A24),'Výsledková listina'!$R:$R,0)),"",INDEX('Výsledková listina'!$T:$T,MATCH(CONCATENATE(Q$4,$A24),'Výsledková listina'!$R:$R,0),1))</f>
      </c>
      <c r="S24" s="81"/>
      <c r="T24" s="79">
        <f t="shared" si="3"/>
      </c>
      <c r="U24" s="84"/>
      <c r="V24" s="77">
        <f>IF(ISNA(MATCH(CONCATENATE(V$4,$A24),'Výsledková listina'!$R:$R,0)),"",INDEX('Výsledková listina'!$C:$C,MATCH(CONCATENATE(V$4,$A24),'Výsledková listina'!$R:$R,0),1))</f>
      </c>
      <c r="W24" s="78">
        <f>IF(ISNA(MATCH(CONCATENATE(V$4,$A24),'Výsledková listina'!$R:$R,0)),"",INDEX('Výsledková listina'!$T:$T,MATCH(CONCATENATE(V$4,$A24),'Výsledková listina'!$R:$R,0),1))</f>
      </c>
      <c r="X24" s="81"/>
      <c r="Y24" s="79">
        <f t="shared" si="4"/>
      </c>
      <c r="Z24" s="84"/>
      <c r="AA24" s="77">
        <f>IF(ISNA(MATCH(CONCATENATE(AA$4,$A24),'Výsledková listina'!$R:$R,0)),"",INDEX('Výsledková listina'!$C:$C,MATCH(CONCATENATE(AA$4,$A24),'Výsledková listina'!$R:$R,0),1))</f>
      </c>
      <c r="AB24" s="78">
        <f>IF(ISNA(MATCH(CONCATENATE(AA$4,$A24),'Výsledková listina'!$R:$R,0)),"",INDEX('Výsledková listina'!$T:$T,MATCH(CONCATENATE(AA$4,$A24),'Výsledková listina'!$R:$R,0),1))</f>
      </c>
      <c r="AC24" s="81"/>
      <c r="AD24" s="79">
        <f t="shared" si="5"/>
      </c>
      <c r="AE24" s="84"/>
      <c r="AF24" s="77">
        <f>IF(ISNA(MATCH(CONCATENATE(AF$4,$A24),'Výsledková listina'!$R:$R,0)),"",INDEX('Výsledková listina'!$C:$C,MATCH(CONCATENATE(AF$4,$A24),'Výsledková listina'!$R:$R,0),1))</f>
      </c>
      <c r="AG24" s="78">
        <f>IF(ISNA(MATCH(CONCATENATE(AF$4,$A24),'Výsledková listina'!$R:$R,0)),"",INDEX('Výsledková listina'!$T:$T,MATCH(CONCATENATE(AF$4,$A24),'Výsledková listina'!$R:$R,0),1))</f>
      </c>
      <c r="AH24" s="81"/>
      <c r="AI24" s="79">
        <f t="shared" si="6"/>
      </c>
      <c r="AJ24" s="84"/>
      <c r="AK24" s="77">
        <f>IF(ISNA(MATCH(CONCATENATE(AK$4,$A24),'Výsledková listina'!$R:$R,0)),"",INDEX('Výsledková listina'!$C:$C,MATCH(CONCATENATE(AK$4,$A24),'Výsledková listina'!$R:$R,0),1))</f>
      </c>
      <c r="AL24" s="78">
        <f>IF(ISNA(MATCH(CONCATENATE(AK$4,$A24),'Výsledková listina'!$R:$R,0)),"",INDEX('Výsledková listina'!$T:$T,MATCH(CONCATENATE(AK$4,$A24),'Výsledková listina'!$R:$R,0),1))</f>
      </c>
      <c r="AM24" s="81"/>
      <c r="AN24" s="79">
        <f t="shared" si="7"/>
      </c>
      <c r="AO24" s="84"/>
      <c r="AP24" s="77">
        <f>IF(ISNA(MATCH(CONCATENATE(AP$4,$A24),'Výsledková listina'!$R:$R,0)),"",INDEX('Výsledková listina'!$C:$C,MATCH(CONCATENATE(AP$4,$A24),'Výsledková listina'!$R:$R,0),1))</f>
      </c>
      <c r="AQ24" s="78">
        <f>IF(ISNA(MATCH(CONCATENATE(AP$4,$A24),'Výsledková listina'!$R:$R,0)),"",INDEX('Výsledková listina'!$T:$T,MATCH(CONCATENATE(AP$4,$A24),'Výsledková listina'!$R:$R,0),1))</f>
      </c>
      <c r="AR24" s="81"/>
      <c r="AS24" s="79">
        <f t="shared" si="8"/>
      </c>
      <c r="AT24" s="84"/>
      <c r="AU24" s="77">
        <f>IF(ISNA(MATCH(CONCATENATE(AU$4,$A24),'Výsledková listina'!$R:$R,0)),"",INDEX('Výsledková listina'!$C:$C,MATCH(CONCATENATE(AU$4,$A24),'Výsledková listina'!$R:$R,0),1))</f>
      </c>
      <c r="AV24" s="78">
        <f>IF(ISNA(MATCH(CONCATENATE(AU$4,$A24),'Výsledková listina'!$R:$R,0)),"",INDEX('Výsledková listina'!$T:$T,MATCH(CONCATENATE(AU$4,$A24),'Výsledková listina'!$R:$R,0),1))</f>
      </c>
      <c r="AW24" s="81"/>
      <c r="AX24" s="79">
        <f t="shared" si="9"/>
      </c>
      <c r="AY24" s="84"/>
      <c r="AZ24" s="77">
        <f>IF(ISNA(MATCH(CONCATENATE(AZ$4,$A24),'Výsledková listina'!$R:$R,0)),"",INDEX('Výsledková listina'!$C:$C,MATCH(CONCATENATE(AZ$4,$A24),'Výsledková listina'!$R:$R,0),1))</f>
      </c>
      <c r="BA24" s="78">
        <f>IF(ISNA(MATCH(CONCATENATE(AZ$4,$A24),'Výsledková listina'!$R:$R,0)),"",INDEX('Výsledková listina'!$T:$T,MATCH(CONCATENATE(AZ$4,$A24),'Výsledková listina'!$R:$R,0),1))</f>
      </c>
      <c r="BB24" s="81"/>
      <c r="BC24" s="79">
        <f t="shared" si="10"/>
      </c>
      <c r="BD24" s="84"/>
      <c r="BE24" s="77">
        <f>IF(ISNA(MATCH(CONCATENATE(BE$4,$A24),'Výsledková listina'!$R:$R,0)),"",INDEX('Výsledková listina'!$C:$C,MATCH(CONCATENATE(BE$4,$A24),'Výsledková listina'!$R:$R,0),1))</f>
      </c>
      <c r="BF24" s="78">
        <f>IF(ISNA(MATCH(CONCATENATE(BE$4,$A24),'Výsledková listina'!$R:$R,0)),"",INDEX('Výsledková listina'!$T:$T,MATCH(CONCATENATE(BE$4,$A24),'Výsledková listina'!$R:$R,0),1))</f>
      </c>
      <c r="BG24" s="81"/>
      <c r="BH24" s="79">
        <f t="shared" si="11"/>
      </c>
      <c r="BI24" s="84"/>
      <c r="BJ24" s="77">
        <f>IF(ISNA(MATCH(CONCATENATE(BJ$4,$A24),'Výsledková listina'!$R:$R,0)),"",INDEX('Výsledková listina'!$C:$C,MATCH(CONCATENATE(BJ$4,$A24),'Výsledková listina'!$R:$R,0),1))</f>
      </c>
      <c r="BK24" s="78">
        <f>IF(ISNA(MATCH(CONCATENATE(BJ$4,$A24),'Výsledková listina'!$R:$R,0)),"",INDEX('Výsledková listina'!$T:$T,MATCH(CONCATENATE(BJ$4,$A24),'Výsledková listina'!$R:$R,0),1))</f>
      </c>
      <c r="BL24" s="81"/>
      <c r="BM24" s="79">
        <f t="shared" si="12"/>
      </c>
      <c r="BN24" s="84"/>
      <c r="BO24" s="77">
        <f>IF(ISNA(MATCH(CONCATENATE(BO$4,$A24),'Výsledková listina'!$R:$R,0)),"",INDEX('Výsledková listina'!$C:$C,MATCH(CONCATENATE(BO$4,$A24),'Výsledková listina'!$R:$R,0),1))</f>
      </c>
      <c r="BP24" s="78">
        <f>IF(ISNA(MATCH(CONCATENATE(BO$4,$A24),'Výsledková listina'!$R:$R,0)),"",INDEX('Výsledková listina'!$T:$T,MATCH(CONCATENATE(BO$4,$A24),'Výsledková listina'!$R:$R,0),1))</f>
      </c>
      <c r="BQ24" s="81"/>
      <c r="BR24" s="79">
        <f t="shared" si="13"/>
      </c>
      <c r="BS24" s="84"/>
      <c r="BT24" s="77">
        <f>IF(ISNA(MATCH(CONCATENATE(BT$4,$A24),'Výsledková listina'!$R:$R,0)),"",INDEX('Výsledková listina'!$C:$C,MATCH(CONCATENATE(BT$4,$A24),'Výsledková listina'!$R:$R,0),1))</f>
      </c>
      <c r="BU24" s="78">
        <f>IF(ISNA(MATCH(CONCATENATE(BT$4,$A24),'Výsledková listina'!$R:$R,0)),"",INDEX('Výsledková listina'!$T:$T,MATCH(CONCATENATE(BT$4,$A24),'Výsledková listina'!$R:$R,0),1))</f>
      </c>
      <c r="BV24" s="81"/>
      <c r="BW24" s="79">
        <f t="shared" si="14"/>
      </c>
      <c r="BX24" s="84"/>
    </row>
    <row r="25" spans="1:76" s="82" customFormat="1" ht="34.5" customHeight="1">
      <c r="A25" s="83">
        <v>20</v>
      </c>
      <c r="B25" s="77">
        <f>IF(ISNA(MATCH(CONCATENATE(B$4,$A25),'Výsledková listina'!$R:$R,0)),"",INDEX('Výsledková listina'!$C:$C,MATCH(CONCATENATE(B$4,$A25),'Výsledková listina'!$R:$R,0),1))</f>
      </c>
      <c r="C25" s="78">
        <f>IF(ISNA(MATCH(CONCATENATE(B$4,$A25),'Výsledková listina'!$R:$R,0)),"",INDEX('Výsledková listina'!$T:$T,MATCH(CONCATENATE(B$4,$A25),'Výsledková listina'!$R:$R,0),1))</f>
      </c>
      <c r="D25" s="81"/>
      <c r="E25" s="79">
        <f t="shared" si="0"/>
      </c>
      <c r="F25" s="84"/>
      <c r="G25" s="77">
        <f>IF(ISNA(MATCH(CONCATENATE(G$4,$A25),'Výsledková listina'!$R:$R,0)),"",INDEX('Výsledková listina'!$C:$C,MATCH(CONCATENATE(G$4,$A25),'Výsledková listina'!$R:$R,0),1))</f>
      </c>
      <c r="H25" s="78">
        <f>IF(ISNA(MATCH(CONCATENATE(G$4,$A25),'Výsledková listina'!$R:$R,0)),"",INDEX('Výsledková listina'!$T:$T,MATCH(CONCATENATE(G$4,$A25),'Výsledková listina'!$R:$R,0),1))</f>
      </c>
      <c r="I25" s="81"/>
      <c r="J25" s="79">
        <f t="shared" si="1"/>
      </c>
      <c r="K25" s="84"/>
      <c r="L25" s="77">
        <f>IF(ISNA(MATCH(CONCATENATE(L$4,$A25),'Výsledková listina'!$R:$R,0)),"",INDEX('Výsledková listina'!$C:$C,MATCH(CONCATENATE(L$4,$A25),'Výsledková listina'!$R:$R,0),1))</f>
      </c>
      <c r="M25" s="78">
        <f>IF(ISNA(MATCH(CONCATENATE(L$4,$A25),'Výsledková listina'!$R:$R,0)),"",INDEX('Výsledková listina'!$T:$T,MATCH(CONCATENATE(L$4,$A25),'Výsledková listina'!$R:$R,0),1))</f>
      </c>
      <c r="N25" s="81"/>
      <c r="O25" s="79">
        <f t="shared" si="2"/>
      </c>
      <c r="P25" s="84"/>
      <c r="Q25" s="77">
        <f>IF(ISNA(MATCH(CONCATENATE(Q$4,$A25),'Výsledková listina'!$R:$R,0)),"",INDEX('Výsledková listina'!$C:$C,MATCH(CONCATENATE(Q$4,$A25),'Výsledková listina'!$R:$R,0),1))</f>
      </c>
      <c r="R25" s="78">
        <f>IF(ISNA(MATCH(CONCATENATE(Q$4,$A25),'Výsledková listina'!$R:$R,0)),"",INDEX('Výsledková listina'!$T:$T,MATCH(CONCATENATE(Q$4,$A25),'Výsledková listina'!$R:$R,0),1))</f>
      </c>
      <c r="S25" s="81"/>
      <c r="T25" s="79">
        <f t="shared" si="3"/>
      </c>
      <c r="U25" s="84"/>
      <c r="V25" s="77">
        <f>IF(ISNA(MATCH(CONCATENATE(V$4,$A25),'Výsledková listina'!$R:$R,0)),"",INDEX('Výsledková listina'!$C:$C,MATCH(CONCATENATE(V$4,$A25),'Výsledková listina'!$R:$R,0),1))</f>
      </c>
      <c r="W25" s="78">
        <f>IF(ISNA(MATCH(CONCATENATE(V$4,$A25),'Výsledková listina'!$R:$R,0)),"",INDEX('Výsledková listina'!$T:$T,MATCH(CONCATENATE(V$4,$A25),'Výsledková listina'!$R:$R,0),1))</f>
      </c>
      <c r="X25" s="81"/>
      <c r="Y25" s="79">
        <f t="shared" si="4"/>
      </c>
      <c r="Z25" s="84"/>
      <c r="AA25" s="77">
        <f>IF(ISNA(MATCH(CONCATENATE(AA$4,$A25),'Výsledková listina'!$R:$R,0)),"",INDEX('Výsledková listina'!$C:$C,MATCH(CONCATENATE(AA$4,$A25),'Výsledková listina'!$R:$R,0),1))</f>
      </c>
      <c r="AB25" s="78">
        <f>IF(ISNA(MATCH(CONCATENATE(AA$4,$A25),'Výsledková listina'!$R:$R,0)),"",INDEX('Výsledková listina'!$T:$T,MATCH(CONCATENATE(AA$4,$A25),'Výsledková listina'!$R:$R,0),1))</f>
      </c>
      <c r="AC25" s="81"/>
      <c r="AD25" s="79">
        <f t="shared" si="5"/>
      </c>
      <c r="AE25" s="84"/>
      <c r="AF25" s="77">
        <f>IF(ISNA(MATCH(CONCATENATE(AF$4,$A25),'Výsledková listina'!$R:$R,0)),"",INDEX('Výsledková listina'!$C:$C,MATCH(CONCATENATE(AF$4,$A25),'Výsledková listina'!$R:$R,0),1))</f>
      </c>
      <c r="AG25" s="78">
        <f>IF(ISNA(MATCH(CONCATENATE(AF$4,$A25),'Výsledková listina'!$R:$R,0)),"",INDEX('Výsledková listina'!$T:$T,MATCH(CONCATENATE(AF$4,$A25),'Výsledková listina'!$R:$R,0),1))</f>
      </c>
      <c r="AH25" s="81"/>
      <c r="AI25" s="79">
        <f t="shared" si="6"/>
      </c>
      <c r="AJ25" s="84"/>
      <c r="AK25" s="77">
        <f>IF(ISNA(MATCH(CONCATENATE(AK$4,$A25),'Výsledková listina'!$R:$R,0)),"",INDEX('Výsledková listina'!$C:$C,MATCH(CONCATENATE(AK$4,$A25),'Výsledková listina'!$R:$R,0),1))</f>
      </c>
      <c r="AL25" s="78">
        <f>IF(ISNA(MATCH(CONCATENATE(AK$4,$A25),'Výsledková listina'!$R:$R,0)),"",INDEX('Výsledková listina'!$T:$T,MATCH(CONCATENATE(AK$4,$A25),'Výsledková listina'!$R:$R,0),1))</f>
      </c>
      <c r="AM25" s="81"/>
      <c r="AN25" s="79">
        <f t="shared" si="7"/>
      </c>
      <c r="AO25" s="84"/>
      <c r="AP25" s="77">
        <f>IF(ISNA(MATCH(CONCATENATE(AP$4,$A25),'Výsledková listina'!$R:$R,0)),"",INDEX('Výsledková listina'!$C:$C,MATCH(CONCATENATE(AP$4,$A25),'Výsledková listina'!$R:$R,0),1))</f>
      </c>
      <c r="AQ25" s="78">
        <f>IF(ISNA(MATCH(CONCATENATE(AP$4,$A25),'Výsledková listina'!$R:$R,0)),"",INDEX('Výsledková listina'!$T:$T,MATCH(CONCATENATE(AP$4,$A25),'Výsledková listina'!$R:$R,0),1))</f>
      </c>
      <c r="AR25" s="81"/>
      <c r="AS25" s="79">
        <f t="shared" si="8"/>
      </c>
      <c r="AT25" s="84"/>
      <c r="AU25" s="77">
        <f>IF(ISNA(MATCH(CONCATENATE(AU$4,$A25),'Výsledková listina'!$R:$R,0)),"",INDEX('Výsledková listina'!$C:$C,MATCH(CONCATENATE(AU$4,$A25),'Výsledková listina'!$R:$R,0),1))</f>
      </c>
      <c r="AV25" s="78">
        <f>IF(ISNA(MATCH(CONCATENATE(AU$4,$A25),'Výsledková listina'!$R:$R,0)),"",INDEX('Výsledková listina'!$T:$T,MATCH(CONCATENATE(AU$4,$A25),'Výsledková listina'!$R:$R,0),1))</f>
      </c>
      <c r="AW25" s="81"/>
      <c r="AX25" s="79">
        <f t="shared" si="9"/>
      </c>
      <c r="AY25" s="84"/>
      <c r="AZ25" s="77">
        <f>IF(ISNA(MATCH(CONCATENATE(AZ$4,$A25),'Výsledková listina'!$R:$R,0)),"",INDEX('Výsledková listina'!$C:$C,MATCH(CONCATENATE(AZ$4,$A25),'Výsledková listina'!$R:$R,0),1))</f>
      </c>
      <c r="BA25" s="78">
        <f>IF(ISNA(MATCH(CONCATENATE(AZ$4,$A25),'Výsledková listina'!$R:$R,0)),"",INDEX('Výsledková listina'!$T:$T,MATCH(CONCATENATE(AZ$4,$A25),'Výsledková listina'!$R:$R,0),1))</f>
      </c>
      <c r="BB25" s="81"/>
      <c r="BC25" s="79">
        <f t="shared" si="10"/>
      </c>
      <c r="BD25" s="84"/>
      <c r="BE25" s="77">
        <f>IF(ISNA(MATCH(CONCATENATE(BE$4,$A25),'Výsledková listina'!$R:$R,0)),"",INDEX('Výsledková listina'!$C:$C,MATCH(CONCATENATE(BE$4,$A25),'Výsledková listina'!$R:$R,0),1))</f>
      </c>
      <c r="BF25" s="78">
        <f>IF(ISNA(MATCH(CONCATENATE(BE$4,$A25),'Výsledková listina'!$R:$R,0)),"",INDEX('Výsledková listina'!$T:$T,MATCH(CONCATENATE(BE$4,$A25),'Výsledková listina'!$R:$R,0),1))</f>
      </c>
      <c r="BG25" s="81"/>
      <c r="BH25" s="79">
        <f t="shared" si="11"/>
      </c>
      <c r="BI25" s="84"/>
      <c r="BJ25" s="77">
        <f>IF(ISNA(MATCH(CONCATENATE(BJ$4,$A25),'Výsledková listina'!$R:$R,0)),"",INDEX('Výsledková listina'!$C:$C,MATCH(CONCATENATE(BJ$4,$A25),'Výsledková listina'!$R:$R,0),1))</f>
      </c>
      <c r="BK25" s="78">
        <f>IF(ISNA(MATCH(CONCATENATE(BJ$4,$A25),'Výsledková listina'!$R:$R,0)),"",INDEX('Výsledková listina'!$T:$T,MATCH(CONCATENATE(BJ$4,$A25),'Výsledková listina'!$R:$R,0),1))</f>
      </c>
      <c r="BL25" s="81"/>
      <c r="BM25" s="79">
        <f t="shared" si="12"/>
      </c>
      <c r="BN25" s="84"/>
      <c r="BO25" s="77">
        <f>IF(ISNA(MATCH(CONCATENATE(BO$4,$A25),'Výsledková listina'!$R:$R,0)),"",INDEX('Výsledková listina'!$C:$C,MATCH(CONCATENATE(BO$4,$A25),'Výsledková listina'!$R:$R,0),1))</f>
      </c>
      <c r="BP25" s="78">
        <f>IF(ISNA(MATCH(CONCATENATE(BO$4,$A25),'Výsledková listina'!$R:$R,0)),"",INDEX('Výsledková listina'!$T:$T,MATCH(CONCATENATE(BO$4,$A25),'Výsledková listina'!$R:$R,0),1))</f>
      </c>
      <c r="BQ25" s="81"/>
      <c r="BR25" s="79">
        <f t="shared" si="13"/>
      </c>
      <c r="BS25" s="84"/>
      <c r="BT25" s="77">
        <f>IF(ISNA(MATCH(CONCATENATE(BT$4,$A25),'Výsledková listina'!$R:$R,0)),"",INDEX('Výsledková listina'!$C:$C,MATCH(CONCATENATE(BT$4,$A25),'Výsledková listina'!$R:$R,0),1))</f>
      </c>
      <c r="BU25" s="78">
        <f>IF(ISNA(MATCH(CONCATENATE(BT$4,$A25),'Výsledková listina'!$R:$R,0)),"",INDEX('Výsledková listina'!$T:$T,MATCH(CONCATENATE(BT$4,$A25),'Výsledková listina'!$R:$R,0),1))</f>
      </c>
      <c r="BV25" s="81"/>
      <c r="BW25" s="79">
        <f t="shared" si="14"/>
      </c>
      <c r="BX25" s="84"/>
    </row>
    <row r="26" spans="1:76" s="82" customFormat="1" ht="34.5" customHeight="1">
      <c r="A26" s="83">
        <v>21</v>
      </c>
      <c r="B26" s="77">
        <f>IF(ISNA(MATCH(CONCATENATE(B$4,$A26),'Výsledková listina'!$R:$R,0)),"",INDEX('Výsledková listina'!$C:$C,MATCH(CONCATENATE(B$4,$A26),'Výsledková listina'!$R:$R,0),1))</f>
      </c>
      <c r="C26" s="78">
        <f>IF(ISNA(MATCH(CONCATENATE(B$4,$A26),'Výsledková listina'!$R:$R,0)),"",INDEX('Výsledková listina'!$T:$T,MATCH(CONCATENATE(B$4,$A26),'Výsledková listina'!$R:$R,0),1))</f>
      </c>
      <c r="D26" s="81"/>
      <c r="E26" s="79">
        <f t="shared" si="0"/>
      </c>
      <c r="F26" s="84"/>
      <c r="G26" s="77">
        <f>IF(ISNA(MATCH(CONCATENATE(G$4,$A26),'Výsledková listina'!$R:$R,0)),"",INDEX('Výsledková listina'!$C:$C,MATCH(CONCATENATE(G$4,$A26),'Výsledková listina'!$R:$R,0),1))</f>
      </c>
      <c r="H26" s="78">
        <f>IF(ISNA(MATCH(CONCATENATE(G$4,$A26),'Výsledková listina'!$R:$R,0)),"",INDEX('Výsledková listina'!$T:$T,MATCH(CONCATENATE(G$4,$A26),'Výsledková listina'!$R:$R,0),1))</f>
      </c>
      <c r="I26" s="81"/>
      <c r="J26" s="79">
        <f t="shared" si="1"/>
      </c>
      <c r="K26" s="84"/>
      <c r="L26" s="77">
        <f>IF(ISNA(MATCH(CONCATENATE(L$4,$A26),'Výsledková listina'!$R:$R,0)),"",INDEX('Výsledková listina'!$C:$C,MATCH(CONCATENATE(L$4,$A26),'Výsledková listina'!$R:$R,0),1))</f>
      </c>
      <c r="M26" s="78">
        <f>IF(ISNA(MATCH(CONCATENATE(L$4,$A26),'Výsledková listina'!$R:$R,0)),"",INDEX('Výsledková listina'!$T:$T,MATCH(CONCATENATE(L$4,$A26),'Výsledková listina'!$R:$R,0),1))</f>
      </c>
      <c r="N26" s="81"/>
      <c r="O26" s="79">
        <f t="shared" si="2"/>
      </c>
      <c r="P26" s="84"/>
      <c r="Q26" s="77">
        <f>IF(ISNA(MATCH(CONCATENATE(Q$4,$A26),'Výsledková listina'!$R:$R,0)),"",INDEX('Výsledková listina'!$C:$C,MATCH(CONCATENATE(Q$4,$A26),'Výsledková listina'!$R:$R,0),1))</f>
      </c>
      <c r="R26" s="78">
        <f>IF(ISNA(MATCH(CONCATENATE(Q$4,$A26),'Výsledková listina'!$R:$R,0)),"",INDEX('Výsledková listina'!$T:$T,MATCH(CONCATENATE(Q$4,$A26),'Výsledková listina'!$R:$R,0),1))</f>
      </c>
      <c r="S26" s="81"/>
      <c r="T26" s="79">
        <f t="shared" si="3"/>
      </c>
      <c r="U26" s="84"/>
      <c r="V26" s="77">
        <f>IF(ISNA(MATCH(CONCATENATE(V$4,$A26),'Výsledková listina'!$R:$R,0)),"",INDEX('Výsledková listina'!$C:$C,MATCH(CONCATENATE(V$4,$A26),'Výsledková listina'!$R:$R,0),1))</f>
      </c>
      <c r="W26" s="78">
        <f>IF(ISNA(MATCH(CONCATENATE(V$4,$A26),'Výsledková listina'!$R:$R,0)),"",INDEX('Výsledková listina'!$T:$T,MATCH(CONCATENATE(V$4,$A26),'Výsledková listina'!$R:$R,0),1))</f>
      </c>
      <c r="X26" s="81"/>
      <c r="Y26" s="79">
        <f t="shared" si="4"/>
      </c>
      <c r="Z26" s="84"/>
      <c r="AA26" s="77">
        <f>IF(ISNA(MATCH(CONCATENATE(AA$4,$A26),'Výsledková listina'!$R:$R,0)),"",INDEX('Výsledková listina'!$C:$C,MATCH(CONCATENATE(AA$4,$A26),'Výsledková listina'!$R:$R,0),1))</f>
      </c>
      <c r="AB26" s="78">
        <f>IF(ISNA(MATCH(CONCATENATE(AA$4,$A26),'Výsledková listina'!$R:$R,0)),"",INDEX('Výsledková listina'!$T:$T,MATCH(CONCATENATE(AA$4,$A26),'Výsledková listina'!$R:$R,0),1))</f>
      </c>
      <c r="AC26" s="81"/>
      <c r="AD26" s="79">
        <f t="shared" si="5"/>
      </c>
      <c r="AE26" s="84"/>
      <c r="AF26" s="77">
        <f>IF(ISNA(MATCH(CONCATENATE(AF$4,$A26),'Výsledková listina'!$R:$R,0)),"",INDEX('Výsledková listina'!$C:$C,MATCH(CONCATENATE(AF$4,$A26),'Výsledková listina'!$R:$R,0),1))</f>
      </c>
      <c r="AG26" s="78">
        <f>IF(ISNA(MATCH(CONCATENATE(AF$4,$A26),'Výsledková listina'!$R:$R,0)),"",INDEX('Výsledková listina'!$T:$T,MATCH(CONCATENATE(AF$4,$A26),'Výsledková listina'!$R:$R,0),1))</f>
      </c>
      <c r="AH26" s="81"/>
      <c r="AI26" s="79">
        <f t="shared" si="6"/>
      </c>
      <c r="AJ26" s="84"/>
      <c r="AK26" s="77">
        <f>IF(ISNA(MATCH(CONCATENATE(AK$4,$A26),'Výsledková listina'!$R:$R,0)),"",INDEX('Výsledková listina'!$C:$C,MATCH(CONCATENATE(AK$4,$A26),'Výsledková listina'!$R:$R,0),1))</f>
      </c>
      <c r="AL26" s="78">
        <f>IF(ISNA(MATCH(CONCATENATE(AK$4,$A26),'Výsledková listina'!$R:$R,0)),"",INDEX('Výsledková listina'!$T:$T,MATCH(CONCATENATE(AK$4,$A26),'Výsledková listina'!$R:$R,0),1))</f>
      </c>
      <c r="AM26" s="81"/>
      <c r="AN26" s="79">
        <f t="shared" si="7"/>
      </c>
      <c r="AO26" s="84"/>
      <c r="AP26" s="77">
        <f>IF(ISNA(MATCH(CONCATENATE(AP$4,$A26),'Výsledková listina'!$R:$R,0)),"",INDEX('Výsledková listina'!$C:$C,MATCH(CONCATENATE(AP$4,$A26),'Výsledková listina'!$R:$R,0),1))</f>
      </c>
      <c r="AQ26" s="78">
        <f>IF(ISNA(MATCH(CONCATENATE(AP$4,$A26),'Výsledková listina'!$R:$R,0)),"",INDEX('Výsledková listina'!$T:$T,MATCH(CONCATENATE(AP$4,$A26),'Výsledková listina'!$R:$R,0),1))</f>
      </c>
      <c r="AR26" s="81"/>
      <c r="AS26" s="79">
        <f t="shared" si="8"/>
      </c>
      <c r="AT26" s="84"/>
      <c r="AU26" s="77">
        <f>IF(ISNA(MATCH(CONCATENATE(AU$4,$A26),'Výsledková listina'!$R:$R,0)),"",INDEX('Výsledková listina'!$C:$C,MATCH(CONCATENATE(AU$4,$A26),'Výsledková listina'!$R:$R,0),1))</f>
      </c>
      <c r="AV26" s="78">
        <f>IF(ISNA(MATCH(CONCATENATE(AU$4,$A26),'Výsledková listina'!$R:$R,0)),"",INDEX('Výsledková listina'!$T:$T,MATCH(CONCATENATE(AU$4,$A26),'Výsledková listina'!$R:$R,0),1))</f>
      </c>
      <c r="AW26" s="81"/>
      <c r="AX26" s="79">
        <f t="shared" si="9"/>
      </c>
      <c r="AY26" s="84"/>
      <c r="AZ26" s="77">
        <f>IF(ISNA(MATCH(CONCATENATE(AZ$4,$A26),'Výsledková listina'!$R:$R,0)),"",INDEX('Výsledková listina'!$C:$C,MATCH(CONCATENATE(AZ$4,$A26),'Výsledková listina'!$R:$R,0),1))</f>
      </c>
      <c r="BA26" s="78">
        <f>IF(ISNA(MATCH(CONCATENATE(AZ$4,$A26),'Výsledková listina'!$R:$R,0)),"",INDEX('Výsledková listina'!$T:$T,MATCH(CONCATENATE(AZ$4,$A26),'Výsledková listina'!$R:$R,0),1))</f>
      </c>
      <c r="BB26" s="81"/>
      <c r="BC26" s="79">
        <f t="shared" si="10"/>
      </c>
      <c r="BD26" s="84"/>
      <c r="BE26" s="77">
        <f>IF(ISNA(MATCH(CONCATENATE(BE$4,$A26),'Výsledková listina'!$R:$R,0)),"",INDEX('Výsledková listina'!$C:$C,MATCH(CONCATENATE(BE$4,$A26),'Výsledková listina'!$R:$R,0),1))</f>
      </c>
      <c r="BF26" s="78">
        <f>IF(ISNA(MATCH(CONCATENATE(BE$4,$A26),'Výsledková listina'!$R:$R,0)),"",INDEX('Výsledková listina'!$T:$T,MATCH(CONCATENATE(BE$4,$A26),'Výsledková listina'!$R:$R,0),1))</f>
      </c>
      <c r="BG26" s="81"/>
      <c r="BH26" s="79">
        <f t="shared" si="11"/>
      </c>
      <c r="BI26" s="84"/>
      <c r="BJ26" s="77">
        <f>IF(ISNA(MATCH(CONCATENATE(BJ$4,$A26),'Výsledková listina'!$R:$R,0)),"",INDEX('Výsledková listina'!$C:$C,MATCH(CONCATENATE(BJ$4,$A26),'Výsledková listina'!$R:$R,0),1))</f>
      </c>
      <c r="BK26" s="78">
        <f>IF(ISNA(MATCH(CONCATENATE(BJ$4,$A26),'Výsledková listina'!$R:$R,0)),"",INDEX('Výsledková listina'!$T:$T,MATCH(CONCATENATE(BJ$4,$A26),'Výsledková listina'!$R:$R,0),1))</f>
      </c>
      <c r="BL26" s="81"/>
      <c r="BM26" s="79">
        <f t="shared" si="12"/>
      </c>
      <c r="BN26" s="84"/>
      <c r="BO26" s="77">
        <f>IF(ISNA(MATCH(CONCATENATE(BO$4,$A26),'Výsledková listina'!$R:$R,0)),"",INDEX('Výsledková listina'!$C:$C,MATCH(CONCATENATE(BO$4,$A26),'Výsledková listina'!$R:$R,0),1))</f>
      </c>
      <c r="BP26" s="78">
        <f>IF(ISNA(MATCH(CONCATENATE(BO$4,$A26),'Výsledková listina'!$R:$R,0)),"",INDEX('Výsledková listina'!$T:$T,MATCH(CONCATENATE(BO$4,$A26),'Výsledková listina'!$R:$R,0),1))</f>
      </c>
      <c r="BQ26" s="81"/>
      <c r="BR26" s="79">
        <f t="shared" si="13"/>
      </c>
      <c r="BS26" s="84"/>
      <c r="BT26" s="77">
        <f>IF(ISNA(MATCH(CONCATENATE(BT$4,$A26),'Výsledková listina'!$R:$R,0)),"",INDEX('Výsledková listina'!$C:$C,MATCH(CONCATENATE(BT$4,$A26),'Výsledková listina'!$R:$R,0),1))</f>
      </c>
      <c r="BU26" s="78">
        <f>IF(ISNA(MATCH(CONCATENATE(BT$4,$A26),'Výsledková listina'!$R:$R,0)),"",INDEX('Výsledková listina'!$T:$T,MATCH(CONCATENATE(BT$4,$A26),'Výsledková listina'!$R:$R,0),1))</f>
      </c>
      <c r="BV26" s="81"/>
      <c r="BW26" s="79">
        <f t="shared" si="14"/>
      </c>
      <c r="BX26" s="84"/>
    </row>
    <row r="27" spans="1:76" s="82" customFormat="1" ht="34.5" customHeight="1">
      <c r="A27" s="83">
        <v>22</v>
      </c>
      <c r="B27" s="77">
        <f>IF(ISNA(MATCH(CONCATENATE(B$4,$A27),'Výsledková listina'!$R:$R,0)),"",INDEX('Výsledková listina'!$C:$C,MATCH(CONCATENATE(B$4,$A27),'Výsledková listina'!$R:$R,0),1))</f>
      </c>
      <c r="C27" s="78">
        <f>IF(ISNA(MATCH(CONCATENATE(B$4,$A27),'Výsledková listina'!$R:$R,0)),"",INDEX('Výsledková listina'!$T:$T,MATCH(CONCATENATE(B$4,$A27),'Výsledková listina'!$R:$R,0),1))</f>
      </c>
      <c r="D27" s="81"/>
      <c r="E27" s="79">
        <f t="shared" si="0"/>
      </c>
      <c r="F27" s="84"/>
      <c r="G27" s="77">
        <f>IF(ISNA(MATCH(CONCATENATE(G$4,$A27),'Výsledková listina'!$R:$R,0)),"",INDEX('Výsledková listina'!$C:$C,MATCH(CONCATENATE(G$4,$A27),'Výsledková listina'!$R:$R,0),1))</f>
      </c>
      <c r="H27" s="78">
        <f>IF(ISNA(MATCH(CONCATENATE(G$4,$A27),'Výsledková listina'!$R:$R,0)),"",INDEX('Výsledková listina'!$T:$T,MATCH(CONCATENATE(G$4,$A27),'Výsledková listina'!$R:$R,0),1))</f>
      </c>
      <c r="I27" s="81"/>
      <c r="J27" s="79">
        <f t="shared" si="1"/>
      </c>
      <c r="K27" s="84"/>
      <c r="L27" s="77">
        <f>IF(ISNA(MATCH(CONCATENATE(L$4,$A27),'Výsledková listina'!$R:$R,0)),"",INDEX('Výsledková listina'!$C:$C,MATCH(CONCATENATE(L$4,$A27),'Výsledková listina'!$R:$R,0),1))</f>
      </c>
      <c r="M27" s="78">
        <f>IF(ISNA(MATCH(CONCATENATE(L$4,$A27),'Výsledková listina'!$R:$R,0)),"",INDEX('Výsledková listina'!$T:$T,MATCH(CONCATENATE(L$4,$A27),'Výsledková listina'!$R:$R,0),1))</f>
      </c>
      <c r="N27" s="81"/>
      <c r="O27" s="79">
        <f t="shared" si="2"/>
      </c>
      <c r="P27" s="84"/>
      <c r="Q27" s="77">
        <f>IF(ISNA(MATCH(CONCATENATE(Q$4,$A27),'Výsledková listina'!$R:$R,0)),"",INDEX('Výsledková listina'!$C:$C,MATCH(CONCATENATE(Q$4,$A27),'Výsledková listina'!$R:$R,0),1))</f>
      </c>
      <c r="R27" s="78">
        <f>IF(ISNA(MATCH(CONCATENATE(Q$4,$A27),'Výsledková listina'!$R:$R,0)),"",INDEX('Výsledková listina'!$T:$T,MATCH(CONCATENATE(Q$4,$A27),'Výsledková listina'!$R:$R,0),1))</f>
      </c>
      <c r="S27" s="81"/>
      <c r="T27" s="79">
        <f t="shared" si="3"/>
      </c>
      <c r="U27" s="84"/>
      <c r="V27" s="77">
        <f>IF(ISNA(MATCH(CONCATENATE(V$4,$A27),'Výsledková listina'!$R:$R,0)),"",INDEX('Výsledková listina'!$C:$C,MATCH(CONCATENATE(V$4,$A27),'Výsledková listina'!$R:$R,0),1))</f>
      </c>
      <c r="W27" s="78">
        <f>IF(ISNA(MATCH(CONCATENATE(V$4,$A27),'Výsledková listina'!$R:$R,0)),"",INDEX('Výsledková listina'!$T:$T,MATCH(CONCATENATE(V$4,$A27),'Výsledková listina'!$R:$R,0),1))</f>
      </c>
      <c r="X27" s="81"/>
      <c r="Y27" s="79">
        <f t="shared" si="4"/>
      </c>
      <c r="Z27" s="84"/>
      <c r="AA27" s="77">
        <f>IF(ISNA(MATCH(CONCATENATE(AA$4,$A27),'Výsledková listina'!$R:$R,0)),"",INDEX('Výsledková listina'!$C:$C,MATCH(CONCATENATE(AA$4,$A27),'Výsledková listina'!$R:$R,0),1))</f>
      </c>
      <c r="AB27" s="78">
        <f>IF(ISNA(MATCH(CONCATENATE(AA$4,$A27),'Výsledková listina'!$R:$R,0)),"",INDEX('Výsledková listina'!$T:$T,MATCH(CONCATENATE(AA$4,$A27),'Výsledková listina'!$R:$R,0),1))</f>
      </c>
      <c r="AC27" s="81"/>
      <c r="AD27" s="79">
        <f t="shared" si="5"/>
      </c>
      <c r="AE27" s="84"/>
      <c r="AF27" s="77">
        <f>IF(ISNA(MATCH(CONCATENATE(AF$4,$A27),'Výsledková listina'!$R:$R,0)),"",INDEX('Výsledková listina'!$C:$C,MATCH(CONCATENATE(AF$4,$A27),'Výsledková listina'!$R:$R,0),1))</f>
      </c>
      <c r="AG27" s="78">
        <f>IF(ISNA(MATCH(CONCATENATE(AF$4,$A27),'Výsledková listina'!$R:$R,0)),"",INDEX('Výsledková listina'!$T:$T,MATCH(CONCATENATE(AF$4,$A27),'Výsledková listina'!$R:$R,0),1))</f>
      </c>
      <c r="AH27" s="81"/>
      <c r="AI27" s="79">
        <f t="shared" si="6"/>
      </c>
      <c r="AJ27" s="84"/>
      <c r="AK27" s="77">
        <f>IF(ISNA(MATCH(CONCATENATE(AK$4,$A27),'Výsledková listina'!$R:$R,0)),"",INDEX('Výsledková listina'!$C:$C,MATCH(CONCATENATE(AK$4,$A27),'Výsledková listina'!$R:$R,0),1))</f>
      </c>
      <c r="AL27" s="78">
        <f>IF(ISNA(MATCH(CONCATENATE(AK$4,$A27),'Výsledková listina'!$R:$R,0)),"",INDEX('Výsledková listina'!$T:$T,MATCH(CONCATENATE(AK$4,$A27),'Výsledková listina'!$R:$R,0),1))</f>
      </c>
      <c r="AM27" s="81"/>
      <c r="AN27" s="79">
        <f t="shared" si="7"/>
      </c>
      <c r="AO27" s="84"/>
      <c r="AP27" s="77">
        <f>IF(ISNA(MATCH(CONCATENATE(AP$4,$A27),'Výsledková listina'!$R:$R,0)),"",INDEX('Výsledková listina'!$C:$C,MATCH(CONCATENATE(AP$4,$A27),'Výsledková listina'!$R:$R,0),1))</f>
      </c>
      <c r="AQ27" s="78">
        <f>IF(ISNA(MATCH(CONCATENATE(AP$4,$A27),'Výsledková listina'!$R:$R,0)),"",INDEX('Výsledková listina'!$T:$T,MATCH(CONCATENATE(AP$4,$A27),'Výsledková listina'!$R:$R,0),1))</f>
      </c>
      <c r="AR27" s="81"/>
      <c r="AS27" s="79">
        <f t="shared" si="8"/>
      </c>
      <c r="AT27" s="84"/>
      <c r="AU27" s="77">
        <f>IF(ISNA(MATCH(CONCATENATE(AU$4,$A27),'Výsledková listina'!$R:$R,0)),"",INDEX('Výsledková listina'!$C:$C,MATCH(CONCATENATE(AU$4,$A27),'Výsledková listina'!$R:$R,0),1))</f>
      </c>
      <c r="AV27" s="78">
        <f>IF(ISNA(MATCH(CONCATENATE(AU$4,$A27),'Výsledková listina'!$R:$R,0)),"",INDEX('Výsledková listina'!$T:$T,MATCH(CONCATENATE(AU$4,$A27),'Výsledková listina'!$R:$R,0),1))</f>
      </c>
      <c r="AW27" s="81"/>
      <c r="AX27" s="79">
        <f t="shared" si="9"/>
      </c>
      <c r="AY27" s="84"/>
      <c r="AZ27" s="77">
        <f>IF(ISNA(MATCH(CONCATENATE(AZ$4,$A27),'Výsledková listina'!$R:$R,0)),"",INDEX('Výsledková listina'!$C:$C,MATCH(CONCATENATE(AZ$4,$A27),'Výsledková listina'!$R:$R,0),1))</f>
      </c>
      <c r="BA27" s="78">
        <f>IF(ISNA(MATCH(CONCATENATE(AZ$4,$A27),'Výsledková listina'!$R:$R,0)),"",INDEX('Výsledková listina'!$T:$T,MATCH(CONCATENATE(AZ$4,$A27),'Výsledková listina'!$R:$R,0),1))</f>
      </c>
      <c r="BB27" s="81"/>
      <c r="BC27" s="79">
        <f t="shared" si="10"/>
      </c>
      <c r="BD27" s="84"/>
      <c r="BE27" s="77">
        <f>IF(ISNA(MATCH(CONCATENATE(BE$4,$A27),'Výsledková listina'!$R:$R,0)),"",INDEX('Výsledková listina'!$C:$C,MATCH(CONCATENATE(BE$4,$A27),'Výsledková listina'!$R:$R,0),1))</f>
      </c>
      <c r="BF27" s="78">
        <f>IF(ISNA(MATCH(CONCATENATE(BE$4,$A27),'Výsledková listina'!$R:$R,0)),"",INDEX('Výsledková listina'!$T:$T,MATCH(CONCATENATE(BE$4,$A27),'Výsledková listina'!$R:$R,0),1))</f>
      </c>
      <c r="BG27" s="81"/>
      <c r="BH27" s="79">
        <f t="shared" si="11"/>
      </c>
      <c r="BI27" s="84"/>
      <c r="BJ27" s="77">
        <f>IF(ISNA(MATCH(CONCATENATE(BJ$4,$A27),'Výsledková listina'!$R:$R,0)),"",INDEX('Výsledková listina'!$C:$C,MATCH(CONCATENATE(BJ$4,$A27),'Výsledková listina'!$R:$R,0),1))</f>
      </c>
      <c r="BK27" s="78">
        <f>IF(ISNA(MATCH(CONCATENATE(BJ$4,$A27),'Výsledková listina'!$R:$R,0)),"",INDEX('Výsledková listina'!$T:$T,MATCH(CONCATENATE(BJ$4,$A27),'Výsledková listina'!$R:$R,0),1))</f>
      </c>
      <c r="BL27" s="81"/>
      <c r="BM27" s="79">
        <f t="shared" si="12"/>
      </c>
      <c r="BN27" s="84"/>
      <c r="BO27" s="77">
        <f>IF(ISNA(MATCH(CONCATENATE(BO$4,$A27),'Výsledková listina'!$R:$R,0)),"",INDEX('Výsledková listina'!$C:$C,MATCH(CONCATENATE(BO$4,$A27),'Výsledková listina'!$R:$R,0),1))</f>
      </c>
      <c r="BP27" s="78">
        <f>IF(ISNA(MATCH(CONCATENATE(BO$4,$A27),'Výsledková listina'!$R:$R,0)),"",INDEX('Výsledková listina'!$T:$T,MATCH(CONCATENATE(BO$4,$A27),'Výsledková listina'!$R:$R,0),1))</f>
      </c>
      <c r="BQ27" s="81"/>
      <c r="BR27" s="79">
        <f t="shared" si="13"/>
      </c>
      <c r="BS27" s="84"/>
      <c r="BT27" s="77">
        <f>IF(ISNA(MATCH(CONCATENATE(BT$4,$A27),'Výsledková listina'!$R:$R,0)),"",INDEX('Výsledková listina'!$C:$C,MATCH(CONCATENATE(BT$4,$A27),'Výsledková listina'!$R:$R,0),1))</f>
      </c>
      <c r="BU27" s="78">
        <f>IF(ISNA(MATCH(CONCATENATE(BT$4,$A27),'Výsledková listina'!$R:$R,0)),"",INDEX('Výsledková listina'!$T:$T,MATCH(CONCATENATE(BT$4,$A27),'Výsledková listina'!$R:$R,0),1))</f>
      </c>
      <c r="BV27" s="81"/>
      <c r="BW27" s="79">
        <f t="shared" si="14"/>
      </c>
      <c r="BX27" s="84"/>
    </row>
    <row r="28" spans="1:76" s="82" customFormat="1" ht="34.5" customHeight="1">
      <c r="A28" s="83">
        <v>23</v>
      </c>
      <c r="B28" s="77">
        <f>IF(ISNA(MATCH(CONCATENATE(B$4,$A28),'Výsledková listina'!$R:$R,0)),"",INDEX('Výsledková listina'!$C:$C,MATCH(CONCATENATE(B$4,$A28),'Výsledková listina'!$R:$R,0),1))</f>
      </c>
      <c r="C28" s="78">
        <f>IF(ISNA(MATCH(CONCATENATE(B$4,$A28),'Výsledková listina'!$R:$R,0)),"",INDEX('Výsledková listina'!$T:$T,MATCH(CONCATENATE(B$4,$A28),'Výsledková listina'!$R:$R,0),1))</f>
      </c>
      <c r="D28" s="81"/>
      <c r="E28" s="79">
        <f t="shared" si="0"/>
      </c>
      <c r="F28" s="84"/>
      <c r="G28" s="77">
        <f>IF(ISNA(MATCH(CONCATENATE(G$4,$A28),'Výsledková listina'!$R:$R,0)),"",INDEX('Výsledková listina'!$C:$C,MATCH(CONCATENATE(G$4,$A28),'Výsledková listina'!$R:$R,0),1))</f>
      </c>
      <c r="H28" s="78">
        <f>IF(ISNA(MATCH(CONCATENATE(G$4,$A28),'Výsledková listina'!$R:$R,0)),"",INDEX('Výsledková listina'!$T:$T,MATCH(CONCATENATE(G$4,$A28),'Výsledková listina'!$R:$R,0),1))</f>
      </c>
      <c r="I28" s="81"/>
      <c r="J28" s="79">
        <f t="shared" si="1"/>
      </c>
      <c r="K28" s="84"/>
      <c r="L28" s="77">
        <f>IF(ISNA(MATCH(CONCATENATE(L$4,$A28),'Výsledková listina'!$R:$R,0)),"",INDEX('Výsledková listina'!$C:$C,MATCH(CONCATENATE(L$4,$A28),'Výsledková listina'!$R:$R,0),1))</f>
      </c>
      <c r="M28" s="78">
        <f>IF(ISNA(MATCH(CONCATENATE(L$4,$A28),'Výsledková listina'!$R:$R,0)),"",INDEX('Výsledková listina'!$T:$T,MATCH(CONCATENATE(L$4,$A28),'Výsledková listina'!$R:$R,0),1))</f>
      </c>
      <c r="N28" s="81"/>
      <c r="O28" s="79">
        <f t="shared" si="2"/>
      </c>
      <c r="P28" s="84"/>
      <c r="Q28" s="77">
        <f>IF(ISNA(MATCH(CONCATENATE(Q$4,$A28),'Výsledková listina'!$R:$R,0)),"",INDEX('Výsledková listina'!$C:$C,MATCH(CONCATENATE(Q$4,$A28),'Výsledková listina'!$R:$R,0),1))</f>
      </c>
      <c r="R28" s="78">
        <f>IF(ISNA(MATCH(CONCATENATE(Q$4,$A28),'Výsledková listina'!$R:$R,0)),"",INDEX('Výsledková listina'!$T:$T,MATCH(CONCATENATE(Q$4,$A28),'Výsledková listina'!$R:$R,0),1))</f>
      </c>
      <c r="S28" s="81"/>
      <c r="T28" s="79">
        <f t="shared" si="3"/>
      </c>
      <c r="U28" s="84"/>
      <c r="V28" s="77">
        <f>IF(ISNA(MATCH(CONCATENATE(V$4,$A28),'Výsledková listina'!$R:$R,0)),"",INDEX('Výsledková listina'!$C:$C,MATCH(CONCATENATE(V$4,$A28),'Výsledková listina'!$R:$R,0),1))</f>
      </c>
      <c r="W28" s="78">
        <f>IF(ISNA(MATCH(CONCATENATE(V$4,$A28),'Výsledková listina'!$R:$R,0)),"",INDEX('Výsledková listina'!$T:$T,MATCH(CONCATENATE(V$4,$A28),'Výsledková listina'!$R:$R,0),1))</f>
      </c>
      <c r="X28" s="81"/>
      <c r="Y28" s="79">
        <f t="shared" si="4"/>
      </c>
      <c r="Z28" s="84"/>
      <c r="AA28" s="77">
        <f>IF(ISNA(MATCH(CONCATENATE(AA$4,$A28),'Výsledková listina'!$R:$R,0)),"",INDEX('Výsledková listina'!$C:$C,MATCH(CONCATENATE(AA$4,$A28),'Výsledková listina'!$R:$R,0),1))</f>
      </c>
      <c r="AB28" s="78">
        <f>IF(ISNA(MATCH(CONCATENATE(AA$4,$A28),'Výsledková listina'!$R:$R,0)),"",INDEX('Výsledková listina'!$T:$T,MATCH(CONCATENATE(AA$4,$A28),'Výsledková listina'!$R:$R,0),1))</f>
      </c>
      <c r="AC28" s="81"/>
      <c r="AD28" s="79">
        <f t="shared" si="5"/>
      </c>
      <c r="AE28" s="84"/>
      <c r="AF28" s="77">
        <f>IF(ISNA(MATCH(CONCATENATE(AF$4,$A28),'Výsledková listina'!$R:$R,0)),"",INDEX('Výsledková listina'!$C:$C,MATCH(CONCATENATE(AF$4,$A28),'Výsledková listina'!$R:$R,0),1))</f>
      </c>
      <c r="AG28" s="78">
        <f>IF(ISNA(MATCH(CONCATENATE(AF$4,$A28),'Výsledková listina'!$R:$R,0)),"",INDEX('Výsledková listina'!$T:$T,MATCH(CONCATENATE(AF$4,$A28),'Výsledková listina'!$R:$R,0),1))</f>
      </c>
      <c r="AH28" s="81"/>
      <c r="AI28" s="79">
        <f t="shared" si="6"/>
      </c>
      <c r="AJ28" s="84"/>
      <c r="AK28" s="77">
        <f>IF(ISNA(MATCH(CONCATENATE(AK$4,$A28),'Výsledková listina'!$R:$R,0)),"",INDEX('Výsledková listina'!$C:$C,MATCH(CONCATENATE(AK$4,$A28),'Výsledková listina'!$R:$R,0),1))</f>
      </c>
      <c r="AL28" s="78">
        <f>IF(ISNA(MATCH(CONCATENATE(AK$4,$A28),'Výsledková listina'!$R:$R,0)),"",INDEX('Výsledková listina'!$T:$T,MATCH(CONCATENATE(AK$4,$A28),'Výsledková listina'!$R:$R,0),1))</f>
      </c>
      <c r="AM28" s="81"/>
      <c r="AN28" s="79">
        <f t="shared" si="7"/>
      </c>
      <c r="AO28" s="84"/>
      <c r="AP28" s="77">
        <f>IF(ISNA(MATCH(CONCATENATE(AP$4,$A28),'Výsledková listina'!$R:$R,0)),"",INDEX('Výsledková listina'!$C:$C,MATCH(CONCATENATE(AP$4,$A28),'Výsledková listina'!$R:$R,0),1))</f>
      </c>
      <c r="AQ28" s="78">
        <f>IF(ISNA(MATCH(CONCATENATE(AP$4,$A28),'Výsledková listina'!$R:$R,0)),"",INDEX('Výsledková listina'!$T:$T,MATCH(CONCATENATE(AP$4,$A28),'Výsledková listina'!$R:$R,0),1))</f>
      </c>
      <c r="AR28" s="81"/>
      <c r="AS28" s="79">
        <f t="shared" si="8"/>
      </c>
      <c r="AT28" s="84"/>
      <c r="AU28" s="77">
        <f>IF(ISNA(MATCH(CONCATENATE(AU$4,$A28),'Výsledková listina'!$R:$R,0)),"",INDEX('Výsledková listina'!$C:$C,MATCH(CONCATENATE(AU$4,$A28),'Výsledková listina'!$R:$R,0),1))</f>
      </c>
      <c r="AV28" s="78">
        <f>IF(ISNA(MATCH(CONCATENATE(AU$4,$A28),'Výsledková listina'!$R:$R,0)),"",INDEX('Výsledková listina'!$T:$T,MATCH(CONCATENATE(AU$4,$A28),'Výsledková listina'!$R:$R,0),1))</f>
      </c>
      <c r="AW28" s="81"/>
      <c r="AX28" s="79">
        <f t="shared" si="9"/>
      </c>
      <c r="AY28" s="84"/>
      <c r="AZ28" s="77">
        <f>IF(ISNA(MATCH(CONCATENATE(AZ$4,$A28),'Výsledková listina'!$R:$R,0)),"",INDEX('Výsledková listina'!$C:$C,MATCH(CONCATENATE(AZ$4,$A28),'Výsledková listina'!$R:$R,0),1))</f>
      </c>
      <c r="BA28" s="78">
        <f>IF(ISNA(MATCH(CONCATENATE(AZ$4,$A28),'Výsledková listina'!$R:$R,0)),"",INDEX('Výsledková listina'!$T:$T,MATCH(CONCATENATE(AZ$4,$A28),'Výsledková listina'!$R:$R,0),1))</f>
      </c>
      <c r="BB28" s="81"/>
      <c r="BC28" s="79">
        <f t="shared" si="10"/>
      </c>
      <c r="BD28" s="84"/>
      <c r="BE28" s="77">
        <f>IF(ISNA(MATCH(CONCATENATE(BE$4,$A28),'Výsledková listina'!$R:$R,0)),"",INDEX('Výsledková listina'!$C:$C,MATCH(CONCATENATE(BE$4,$A28),'Výsledková listina'!$R:$R,0),1))</f>
      </c>
      <c r="BF28" s="78">
        <f>IF(ISNA(MATCH(CONCATENATE(BE$4,$A28),'Výsledková listina'!$R:$R,0)),"",INDEX('Výsledková listina'!$T:$T,MATCH(CONCATENATE(BE$4,$A28),'Výsledková listina'!$R:$R,0),1))</f>
      </c>
      <c r="BG28" s="81"/>
      <c r="BH28" s="79">
        <f t="shared" si="11"/>
      </c>
      <c r="BI28" s="84"/>
      <c r="BJ28" s="77">
        <f>IF(ISNA(MATCH(CONCATENATE(BJ$4,$A28),'Výsledková listina'!$R:$R,0)),"",INDEX('Výsledková listina'!$C:$C,MATCH(CONCATENATE(BJ$4,$A28),'Výsledková listina'!$R:$R,0),1))</f>
      </c>
      <c r="BK28" s="78">
        <f>IF(ISNA(MATCH(CONCATENATE(BJ$4,$A28),'Výsledková listina'!$R:$R,0)),"",INDEX('Výsledková listina'!$T:$T,MATCH(CONCATENATE(BJ$4,$A28),'Výsledková listina'!$R:$R,0),1))</f>
      </c>
      <c r="BL28" s="81"/>
      <c r="BM28" s="79">
        <f t="shared" si="12"/>
      </c>
      <c r="BN28" s="84"/>
      <c r="BO28" s="77">
        <f>IF(ISNA(MATCH(CONCATENATE(BO$4,$A28),'Výsledková listina'!$R:$R,0)),"",INDEX('Výsledková listina'!$C:$C,MATCH(CONCATENATE(BO$4,$A28),'Výsledková listina'!$R:$R,0),1))</f>
      </c>
      <c r="BP28" s="78">
        <f>IF(ISNA(MATCH(CONCATENATE(BO$4,$A28),'Výsledková listina'!$R:$R,0)),"",INDEX('Výsledková listina'!$T:$T,MATCH(CONCATENATE(BO$4,$A28),'Výsledková listina'!$R:$R,0),1))</f>
      </c>
      <c r="BQ28" s="81"/>
      <c r="BR28" s="79">
        <f t="shared" si="13"/>
      </c>
      <c r="BS28" s="84"/>
      <c r="BT28" s="77">
        <f>IF(ISNA(MATCH(CONCATENATE(BT$4,$A28),'Výsledková listina'!$R:$R,0)),"",INDEX('Výsledková listina'!$C:$C,MATCH(CONCATENATE(BT$4,$A28),'Výsledková listina'!$R:$R,0),1))</f>
      </c>
      <c r="BU28" s="78">
        <f>IF(ISNA(MATCH(CONCATENATE(BT$4,$A28),'Výsledková listina'!$R:$R,0)),"",INDEX('Výsledková listina'!$T:$T,MATCH(CONCATENATE(BT$4,$A28),'Výsledková listina'!$R:$R,0),1))</f>
      </c>
      <c r="BV28" s="81"/>
      <c r="BW28" s="79">
        <f t="shared" si="14"/>
      </c>
      <c r="BX28" s="84"/>
    </row>
    <row r="29" spans="1:76" s="82" customFormat="1" ht="34.5" customHeight="1">
      <c r="A29" s="83">
        <v>24</v>
      </c>
      <c r="B29" s="77">
        <f>IF(ISNA(MATCH(CONCATENATE(B$4,$A29),'Výsledková listina'!$R:$R,0)),"",INDEX('Výsledková listina'!$C:$C,MATCH(CONCATENATE(B$4,$A29),'Výsledková listina'!$R:$R,0),1))</f>
      </c>
      <c r="C29" s="78">
        <f>IF(ISNA(MATCH(CONCATENATE(B$4,$A29),'Výsledková listina'!$R:$R,0)),"",INDEX('Výsledková listina'!$T:$T,MATCH(CONCATENATE(B$4,$A29),'Výsledková listina'!$R:$R,0),1))</f>
      </c>
      <c r="D29" s="81"/>
      <c r="E29" s="79">
        <f t="shared" si="0"/>
      </c>
      <c r="F29" s="84"/>
      <c r="G29" s="77">
        <f>IF(ISNA(MATCH(CONCATENATE(G$4,$A29),'Výsledková listina'!$R:$R,0)),"",INDEX('Výsledková listina'!$C:$C,MATCH(CONCATENATE(G$4,$A29),'Výsledková listina'!$R:$R,0),1))</f>
      </c>
      <c r="H29" s="78">
        <f>IF(ISNA(MATCH(CONCATENATE(G$4,$A29),'Výsledková listina'!$R:$R,0)),"",INDEX('Výsledková listina'!$T:$T,MATCH(CONCATENATE(G$4,$A29),'Výsledková listina'!$R:$R,0),1))</f>
      </c>
      <c r="I29" s="81"/>
      <c r="J29" s="79">
        <f t="shared" si="1"/>
      </c>
      <c r="K29" s="84"/>
      <c r="L29" s="77">
        <f>IF(ISNA(MATCH(CONCATENATE(L$4,$A29),'Výsledková listina'!$R:$R,0)),"",INDEX('Výsledková listina'!$C:$C,MATCH(CONCATENATE(L$4,$A29),'Výsledková listina'!$R:$R,0),1))</f>
      </c>
      <c r="M29" s="78">
        <f>IF(ISNA(MATCH(CONCATENATE(L$4,$A29),'Výsledková listina'!$R:$R,0)),"",INDEX('Výsledková listina'!$T:$T,MATCH(CONCATENATE(L$4,$A29),'Výsledková listina'!$R:$R,0),1))</f>
      </c>
      <c r="N29" s="81"/>
      <c r="O29" s="79">
        <f t="shared" si="2"/>
      </c>
      <c r="P29" s="84"/>
      <c r="Q29" s="77">
        <f>IF(ISNA(MATCH(CONCATENATE(Q$4,$A29),'Výsledková listina'!$R:$R,0)),"",INDEX('Výsledková listina'!$C:$C,MATCH(CONCATENATE(Q$4,$A29),'Výsledková listina'!$R:$R,0),1))</f>
      </c>
      <c r="R29" s="78">
        <f>IF(ISNA(MATCH(CONCATENATE(Q$4,$A29),'Výsledková listina'!$R:$R,0)),"",INDEX('Výsledková listina'!$T:$T,MATCH(CONCATENATE(Q$4,$A29),'Výsledková listina'!$R:$R,0),1))</f>
      </c>
      <c r="S29" s="81"/>
      <c r="T29" s="79">
        <f t="shared" si="3"/>
      </c>
      <c r="U29" s="84"/>
      <c r="V29" s="77">
        <f>IF(ISNA(MATCH(CONCATENATE(V$4,$A29),'Výsledková listina'!$R:$R,0)),"",INDEX('Výsledková listina'!$C:$C,MATCH(CONCATENATE(V$4,$A29),'Výsledková listina'!$R:$R,0),1))</f>
      </c>
      <c r="W29" s="78">
        <f>IF(ISNA(MATCH(CONCATENATE(V$4,$A29),'Výsledková listina'!$R:$R,0)),"",INDEX('Výsledková listina'!$T:$T,MATCH(CONCATENATE(V$4,$A29),'Výsledková listina'!$R:$R,0),1))</f>
      </c>
      <c r="X29" s="81"/>
      <c r="Y29" s="79">
        <f t="shared" si="4"/>
      </c>
      <c r="Z29" s="84"/>
      <c r="AA29" s="77">
        <f>IF(ISNA(MATCH(CONCATENATE(AA$4,$A29),'Výsledková listina'!$R:$R,0)),"",INDEX('Výsledková listina'!$C:$C,MATCH(CONCATENATE(AA$4,$A29),'Výsledková listina'!$R:$R,0),1))</f>
      </c>
      <c r="AB29" s="78">
        <f>IF(ISNA(MATCH(CONCATENATE(AA$4,$A29),'Výsledková listina'!$R:$R,0)),"",INDEX('Výsledková listina'!$T:$T,MATCH(CONCATENATE(AA$4,$A29),'Výsledková listina'!$R:$R,0),1))</f>
      </c>
      <c r="AC29" s="81"/>
      <c r="AD29" s="79">
        <f t="shared" si="5"/>
      </c>
      <c r="AE29" s="84"/>
      <c r="AF29" s="77">
        <f>IF(ISNA(MATCH(CONCATENATE(AF$4,$A29),'Výsledková listina'!$R:$R,0)),"",INDEX('Výsledková listina'!$C:$C,MATCH(CONCATENATE(AF$4,$A29),'Výsledková listina'!$R:$R,0),1))</f>
      </c>
      <c r="AG29" s="78">
        <f>IF(ISNA(MATCH(CONCATENATE(AF$4,$A29),'Výsledková listina'!$R:$R,0)),"",INDEX('Výsledková listina'!$T:$T,MATCH(CONCATENATE(AF$4,$A29),'Výsledková listina'!$R:$R,0),1))</f>
      </c>
      <c r="AH29" s="81"/>
      <c r="AI29" s="79">
        <f t="shared" si="6"/>
      </c>
      <c r="AJ29" s="84"/>
      <c r="AK29" s="77">
        <f>IF(ISNA(MATCH(CONCATENATE(AK$4,$A29),'Výsledková listina'!$R:$R,0)),"",INDEX('Výsledková listina'!$C:$C,MATCH(CONCATENATE(AK$4,$A29),'Výsledková listina'!$R:$R,0),1))</f>
      </c>
      <c r="AL29" s="78">
        <f>IF(ISNA(MATCH(CONCATENATE(AK$4,$A29),'Výsledková listina'!$R:$R,0)),"",INDEX('Výsledková listina'!$T:$T,MATCH(CONCATENATE(AK$4,$A29),'Výsledková listina'!$R:$R,0),1))</f>
      </c>
      <c r="AM29" s="81"/>
      <c r="AN29" s="79">
        <f t="shared" si="7"/>
      </c>
      <c r="AO29" s="84"/>
      <c r="AP29" s="77">
        <f>IF(ISNA(MATCH(CONCATENATE(AP$4,$A29),'Výsledková listina'!$R:$R,0)),"",INDEX('Výsledková listina'!$C:$C,MATCH(CONCATENATE(AP$4,$A29),'Výsledková listina'!$R:$R,0),1))</f>
      </c>
      <c r="AQ29" s="78">
        <f>IF(ISNA(MATCH(CONCATENATE(AP$4,$A29),'Výsledková listina'!$R:$R,0)),"",INDEX('Výsledková listina'!$T:$T,MATCH(CONCATENATE(AP$4,$A29),'Výsledková listina'!$R:$R,0),1))</f>
      </c>
      <c r="AR29" s="81"/>
      <c r="AS29" s="79">
        <f t="shared" si="8"/>
      </c>
      <c r="AT29" s="84"/>
      <c r="AU29" s="77">
        <f>IF(ISNA(MATCH(CONCATENATE(AU$4,$A29),'Výsledková listina'!$R:$R,0)),"",INDEX('Výsledková listina'!$C:$C,MATCH(CONCATENATE(AU$4,$A29),'Výsledková listina'!$R:$R,0),1))</f>
      </c>
      <c r="AV29" s="78">
        <f>IF(ISNA(MATCH(CONCATENATE(AU$4,$A29),'Výsledková listina'!$R:$R,0)),"",INDEX('Výsledková listina'!$T:$T,MATCH(CONCATENATE(AU$4,$A29),'Výsledková listina'!$R:$R,0),1))</f>
      </c>
      <c r="AW29" s="81"/>
      <c r="AX29" s="79">
        <f t="shared" si="9"/>
      </c>
      <c r="AY29" s="84"/>
      <c r="AZ29" s="77">
        <f>IF(ISNA(MATCH(CONCATENATE(AZ$4,$A29),'Výsledková listina'!$R:$R,0)),"",INDEX('Výsledková listina'!$C:$C,MATCH(CONCATENATE(AZ$4,$A29),'Výsledková listina'!$R:$R,0),1))</f>
      </c>
      <c r="BA29" s="78">
        <f>IF(ISNA(MATCH(CONCATENATE(AZ$4,$A29),'Výsledková listina'!$R:$R,0)),"",INDEX('Výsledková listina'!$T:$T,MATCH(CONCATENATE(AZ$4,$A29),'Výsledková listina'!$R:$R,0),1))</f>
      </c>
      <c r="BB29" s="81"/>
      <c r="BC29" s="79">
        <f t="shared" si="10"/>
      </c>
      <c r="BD29" s="84"/>
      <c r="BE29" s="77">
        <f>IF(ISNA(MATCH(CONCATENATE(BE$4,$A29),'Výsledková listina'!$R:$R,0)),"",INDEX('Výsledková listina'!$C:$C,MATCH(CONCATENATE(BE$4,$A29),'Výsledková listina'!$R:$R,0),1))</f>
      </c>
      <c r="BF29" s="78">
        <f>IF(ISNA(MATCH(CONCATENATE(BE$4,$A29),'Výsledková listina'!$R:$R,0)),"",INDEX('Výsledková listina'!$T:$T,MATCH(CONCATENATE(BE$4,$A29),'Výsledková listina'!$R:$R,0),1))</f>
      </c>
      <c r="BG29" s="81"/>
      <c r="BH29" s="79">
        <f t="shared" si="11"/>
      </c>
      <c r="BI29" s="84"/>
      <c r="BJ29" s="77">
        <f>IF(ISNA(MATCH(CONCATENATE(BJ$4,$A29),'Výsledková listina'!$R:$R,0)),"",INDEX('Výsledková listina'!$C:$C,MATCH(CONCATENATE(BJ$4,$A29),'Výsledková listina'!$R:$R,0),1))</f>
      </c>
      <c r="BK29" s="78">
        <f>IF(ISNA(MATCH(CONCATENATE(BJ$4,$A29),'Výsledková listina'!$R:$R,0)),"",INDEX('Výsledková listina'!$T:$T,MATCH(CONCATENATE(BJ$4,$A29),'Výsledková listina'!$R:$R,0),1))</f>
      </c>
      <c r="BL29" s="81"/>
      <c r="BM29" s="79">
        <f t="shared" si="12"/>
      </c>
      <c r="BN29" s="84"/>
      <c r="BO29" s="77">
        <f>IF(ISNA(MATCH(CONCATENATE(BO$4,$A29),'Výsledková listina'!$R:$R,0)),"",INDEX('Výsledková listina'!$C:$C,MATCH(CONCATENATE(BO$4,$A29),'Výsledková listina'!$R:$R,0),1))</f>
      </c>
      <c r="BP29" s="78">
        <f>IF(ISNA(MATCH(CONCATENATE(BO$4,$A29),'Výsledková listina'!$R:$R,0)),"",INDEX('Výsledková listina'!$T:$T,MATCH(CONCATENATE(BO$4,$A29),'Výsledková listina'!$R:$R,0),1))</f>
      </c>
      <c r="BQ29" s="81"/>
      <c r="BR29" s="79">
        <f t="shared" si="13"/>
      </c>
      <c r="BS29" s="84"/>
      <c r="BT29" s="77">
        <f>IF(ISNA(MATCH(CONCATENATE(BT$4,$A29),'Výsledková listina'!$R:$R,0)),"",INDEX('Výsledková listina'!$C:$C,MATCH(CONCATENATE(BT$4,$A29),'Výsledková listina'!$R:$R,0),1))</f>
      </c>
      <c r="BU29" s="78">
        <f>IF(ISNA(MATCH(CONCATENATE(BT$4,$A29),'Výsledková listina'!$R:$R,0)),"",INDEX('Výsledková listina'!$T:$T,MATCH(CONCATENATE(BT$4,$A29),'Výsledková listina'!$R:$R,0),1))</f>
      </c>
      <c r="BV29" s="81"/>
      <c r="BW29" s="79">
        <f t="shared" si="14"/>
      </c>
      <c r="BX29" s="84"/>
    </row>
    <row r="30" spans="1:76" s="82" customFormat="1" ht="34.5" customHeight="1">
      <c r="A30" s="83">
        <v>25</v>
      </c>
      <c r="B30" s="77">
        <f>IF(ISNA(MATCH(CONCATENATE(B$4,$A30),'Výsledková listina'!$R:$R,0)),"",INDEX('Výsledková listina'!$C:$C,MATCH(CONCATENATE(B$4,$A30),'Výsledková listina'!$R:$R,0),1))</f>
      </c>
      <c r="C30" s="78">
        <f>IF(ISNA(MATCH(CONCATENATE(B$4,$A30),'Výsledková listina'!$R:$R,0)),"",INDEX('Výsledková listina'!$T:$T,MATCH(CONCATENATE(B$4,$A30),'Výsledková listina'!$R:$R,0),1))</f>
      </c>
      <c r="D30" s="81"/>
      <c r="E30" s="79">
        <f t="shared" si="0"/>
      </c>
      <c r="F30" s="84"/>
      <c r="G30" s="77">
        <f>IF(ISNA(MATCH(CONCATENATE(G$4,$A30),'Výsledková listina'!$R:$R,0)),"",INDEX('Výsledková listina'!$C:$C,MATCH(CONCATENATE(G$4,$A30),'Výsledková listina'!$R:$R,0),1))</f>
      </c>
      <c r="H30" s="78">
        <f>IF(ISNA(MATCH(CONCATENATE(G$4,$A30),'Výsledková listina'!$R:$R,0)),"",INDEX('Výsledková listina'!$T:$T,MATCH(CONCATENATE(G$4,$A30),'Výsledková listina'!$R:$R,0),1))</f>
      </c>
      <c r="I30" s="81"/>
      <c r="J30" s="79">
        <f t="shared" si="1"/>
      </c>
      <c r="K30" s="84"/>
      <c r="L30" s="77">
        <f>IF(ISNA(MATCH(CONCATENATE(L$4,$A30),'Výsledková listina'!$R:$R,0)),"",INDEX('Výsledková listina'!$C:$C,MATCH(CONCATENATE(L$4,$A30),'Výsledková listina'!$R:$R,0),1))</f>
      </c>
      <c r="M30" s="78">
        <f>IF(ISNA(MATCH(CONCATENATE(L$4,$A30),'Výsledková listina'!$R:$R,0)),"",INDEX('Výsledková listina'!$T:$T,MATCH(CONCATENATE(L$4,$A30),'Výsledková listina'!$R:$R,0),1))</f>
      </c>
      <c r="N30" s="81"/>
      <c r="O30" s="79">
        <f t="shared" si="2"/>
      </c>
      <c r="P30" s="84"/>
      <c r="Q30" s="77">
        <f>IF(ISNA(MATCH(CONCATENATE(Q$4,$A30),'Výsledková listina'!$R:$R,0)),"",INDEX('Výsledková listina'!$C:$C,MATCH(CONCATENATE(Q$4,$A30),'Výsledková listina'!$R:$R,0),1))</f>
      </c>
      <c r="R30" s="78">
        <f>IF(ISNA(MATCH(CONCATENATE(Q$4,$A30),'Výsledková listina'!$R:$R,0)),"",INDEX('Výsledková listina'!$T:$T,MATCH(CONCATENATE(Q$4,$A30),'Výsledková listina'!$R:$R,0),1))</f>
      </c>
      <c r="S30" s="81"/>
      <c r="T30" s="79">
        <f t="shared" si="3"/>
      </c>
      <c r="U30" s="84"/>
      <c r="V30" s="77">
        <f>IF(ISNA(MATCH(CONCATENATE(V$4,$A30),'Výsledková listina'!$R:$R,0)),"",INDEX('Výsledková listina'!$C:$C,MATCH(CONCATENATE(V$4,$A30),'Výsledková listina'!$R:$R,0),1))</f>
      </c>
      <c r="W30" s="78">
        <f>IF(ISNA(MATCH(CONCATENATE(V$4,$A30),'Výsledková listina'!$R:$R,0)),"",INDEX('Výsledková listina'!$T:$T,MATCH(CONCATENATE(V$4,$A30),'Výsledková listina'!$R:$R,0),1))</f>
      </c>
      <c r="X30" s="81"/>
      <c r="Y30" s="79">
        <f t="shared" si="4"/>
      </c>
      <c r="Z30" s="84"/>
      <c r="AA30" s="77">
        <f>IF(ISNA(MATCH(CONCATENATE(AA$4,$A30),'Výsledková listina'!$R:$R,0)),"",INDEX('Výsledková listina'!$C:$C,MATCH(CONCATENATE(AA$4,$A30),'Výsledková listina'!$R:$R,0),1))</f>
      </c>
      <c r="AB30" s="78">
        <f>IF(ISNA(MATCH(CONCATENATE(AA$4,$A30),'Výsledková listina'!$R:$R,0)),"",INDEX('Výsledková listina'!$T:$T,MATCH(CONCATENATE(AA$4,$A30),'Výsledková listina'!$R:$R,0),1))</f>
      </c>
      <c r="AC30" s="81"/>
      <c r="AD30" s="79">
        <f t="shared" si="5"/>
      </c>
      <c r="AE30" s="84"/>
      <c r="AF30" s="77">
        <f>IF(ISNA(MATCH(CONCATENATE(AF$4,$A30),'Výsledková listina'!$R:$R,0)),"",INDEX('Výsledková listina'!$C:$C,MATCH(CONCATENATE(AF$4,$A30),'Výsledková listina'!$R:$R,0),1))</f>
      </c>
      <c r="AG30" s="78">
        <f>IF(ISNA(MATCH(CONCATENATE(AF$4,$A30),'Výsledková listina'!$R:$R,0)),"",INDEX('Výsledková listina'!$T:$T,MATCH(CONCATENATE(AF$4,$A30),'Výsledková listina'!$R:$R,0),1))</f>
      </c>
      <c r="AH30" s="81"/>
      <c r="AI30" s="79">
        <f t="shared" si="6"/>
      </c>
      <c r="AJ30" s="84"/>
      <c r="AK30" s="77">
        <f>IF(ISNA(MATCH(CONCATENATE(AK$4,$A30),'Výsledková listina'!$R:$R,0)),"",INDEX('Výsledková listina'!$C:$C,MATCH(CONCATENATE(AK$4,$A30),'Výsledková listina'!$R:$R,0),1))</f>
      </c>
      <c r="AL30" s="78">
        <f>IF(ISNA(MATCH(CONCATENATE(AK$4,$A30),'Výsledková listina'!$R:$R,0)),"",INDEX('Výsledková listina'!$T:$T,MATCH(CONCATENATE(AK$4,$A30),'Výsledková listina'!$R:$R,0),1))</f>
      </c>
      <c r="AM30" s="81"/>
      <c r="AN30" s="79">
        <f t="shared" si="7"/>
      </c>
      <c r="AO30" s="84"/>
      <c r="AP30" s="77">
        <f>IF(ISNA(MATCH(CONCATENATE(AP$4,$A30),'Výsledková listina'!$R:$R,0)),"",INDEX('Výsledková listina'!$C:$C,MATCH(CONCATENATE(AP$4,$A30),'Výsledková listina'!$R:$R,0),1))</f>
      </c>
      <c r="AQ30" s="78">
        <f>IF(ISNA(MATCH(CONCATENATE(AP$4,$A30),'Výsledková listina'!$R:$R,0)),"",INDEX('Výsledková listina'!$T:$T,MATCH(CONCATENATE(AP$4,$A30),'Výsledková listina'!$R:$R,0),1))</f>
      </c>
      <c r="AR30" s="81"/>
      <c r="AS30" s="79">
        <f t="shared" si="8"/>
      </c>
      <c r="AT30" s="84"/>
      <c r="AU30" s="77">
        <f>IF(ISNA(MATCH(CONCATENATE(AU$4,$A30),'Výsledková listina'!$R:$R,0)),"",INDEX('Výsledková listina'!$C:$C,MATCH(CONCATENATE(AU$4,$A30),'Výsledková listina'!$R:$R,0),1))</f>
      </c>
      <c r="AV30" s="78">
        <f>IF(ISNA(MATCH(CONCATENATE(AU$4,$A30),'Výsledková listina'!$R:$R,0)),"",INDEX('Výsledková listina'!$T:$T,MATCH(CONCATENATE(AU$4,$A30),'Výsledková listina'!$R:$R,0),1))</f>
      </c>
      <c r="AW30" s="81"/>
      <c r="AX30" s="79">
        <f t="shared" si="9"/>
      </c>
      <c r="AY30" s="84"/>
      <c r="AZ30" s="77">
        <f>IF(ISNA(MATCH(CONCATENATE(AZ$4,$A30),'Výsledková listina'!$R:$R,0)),"",INDEX('Výsledková listina'!$C:$C,MATCH(CONCATENATE(AZ$4,$A30),'Výsledková listina'!$R:$R,0),1))</f>
      </c>
      <c r="BA30" s="78">
        <f>IF(ISNA(MATCH(CONCATENATE(AZ$4,$A30),'Výsledková listina'!$R:$R,0)),"",INDEX('Výsledková listina'!$T:$T,MATCH(CONCATENATE(AZ$4,$A30),'Výsledková listina'!$R:$R,0),1))</f>
      </c>
      <c r="BB30" s="81"/>
      <c r="BC30" s="79">
        <f t="shared" si="10"/>
      </c>
      <c r="BD30" s="84"/>
      <c r="BE30" s="77">
        <f>IF(ISNA(MATCH(CONCATENATE(BE$4,$A30),'Výsledková listina'!$R:$R,0)),"",INDEX('Výsledková listina'!$C:$C,MATCH(CONCATENATE(BE$4,$A30),'Výsledková listina'!$R:$R,0),1))</f>
      </c>
      <c r="BF30" s="78">
        <f>IF(ISNA(MATCH(CONCATENATE(BE$4,$A30),'Výsledková listina'!$R:$R,0)),"",INDEX('Výsledková listina'!$T:$T,MATCH(CONCATENATE(BE$4,$A30),'Výsledková listina'!$R:$R,0),1))</f>
      </c>
      <c r="BG30" s="81"/>
      <c r="BH30" s="79">
        <f t="shared" si="11"/>
      </c>
      <c r="BI30" s="84"/>
      <c r="BJ30" s="77">
        <f>IF(ISNA(MATCH(CONCATENATE(BJ$4,$A30),'Výsledková listina'!$R:$R,0)),"",INDEX('Výsledková listina'!$C:$C,MATCH(CONCATENATE(BJ$4,$A30),'Výsledková listina'!$R:$R,0),1))</f>
      </c>
      <c r="BK30" s="78">
        <f>IF(ISNA(MATCH(CONCATENATE(BJ$4,$A30),'Výsledková listina'!$R:$R,0)),"",INDEX('Výsledková listina'!$T:$T,MATCH(CONCATENATE(BJ$4,$A30),'Výsledková listina'!$R:$R,0),1))</f>
      </c>
      <c r="BL30" s="81"/>
      <c r="BM30" s="79">
        <f t="shared" si="12"/>
      </c>
      <c r="BN30" s="84"/>
      <c r="BO30" s="77">
        <f>IF(ISNA(MATCH(CONCATENATE(BO$4,$A30),'Výsledková listina'!$R:$R,0)),"",INDEX('Výsledková listina'!$C:$C,MATCH(CONCATENATE(BO$4,$A30),'Výsledková listina'!$R:$R,0),1))</f>
      </c>
      <c r="BP30" s="78">
        <f>IF(ISNA(MATCH(CONCATENATE(BO$4,$A30),'Výsledková listina'!$R:$R,0)),"",INDEX('Výsledková listina'!$T:$T,MATCH(CONCATENATE(BO$4,$A30),'Výsledková listina'!$R:$R,0),1))</f>
      </c>
      <c r="BQ30" s="81"/>
      <c r="BR30" s="79">
        <f t="shared" si="13"/>
      </c>
      <c r="BS30" s="84"/>
      <c r="BT30" s="77">
        <f>IF(ISNA(MATCH(CONCATENATE(BT$4,$A30),'Výsledková listina'!$R:$R,0)),"",INDEX('Výsledková listina'!$C:$C,MATCH(CONCATENATE(BT$4,$A30),'Výsledková listina'!$R:$R,0),1))</f>
      </c>
      <c r="BU30" s="78">
        <f>IF(ISNA(MATCH(CONCATENATE(BT$4,$A30),'Výsledková listina'!$R:$R,0)),"",INDEX('Výsledková listina'!$T:$T,MATCH(CONCATENATE(BT$4,$A30),'Výsledková listina'!$R:$R,0),1))</f>
      </c>
      <c r="BV30" s="81"/>
      <c r="BW30" s="79">
        <f t="shared" si="14"/>
      </c>
      <c r="BX30" s="84"/>
    </row>
    <row r="31" spans="1:76" s="82" customFormat="1" ht="34.5" customHeight="1">
      <c r="A31" s="83">
        <v>26</v>
      </c>
      <c r="B31" s="77">
        <f>IF(ISNA(MATCH(CONCATENATE(B$4,$A31),'Výsledková listina'!$R:$R,0)),"",INDEX('Výsledková listina'!$C:$C,MATCH(CONCATENATE(B$4,$A31),'Výsledková listina'!$R:$R,0),1))</f>
      </c>
      <c r="C31" s="78">
        <f>IF(ISNA(MATCH(CONCATENATE(B$4,$A31),'Výsledková listina'!$R:$R,0)),"",INDEX('Výsledková listina'!$T:$T,MATCH(CONCATENATE(B$4,$A31),'Výsledková listina'!$R:$R,0),1))</f>
      </c>
      <c r="D31" s="81"/>
      <c r="E31" s="79">
        <f t="shared" si="0"/>
      </c>
      <c r="F31" s="84"/>
      <c r="G31" s="77">
        <f>IF(ISNA(MATCH(CONCATENATE(G$4,$A31),'Výsledková listina'!$R:$R,0)),"",INDEX('Výsledková listina'!$C:$C,MATCH(CONCATENATE(G$4,$A31),'Výsledková listina'!$R:$R,0),1))</f>
      </c>
      <c r="H31" s="78">
        <f>IF(ISNA(MATCH(CONCATENATE(G$4,$A31),'Výsledková listina'!$R:$R,0)),"",INDEX('Výsledková listina'!$T:$T,MATCH(CONCATENATE(G$4,$A31),'Výsledková listina'!$R:$R,0),1))</f>
      </c>
      <c r="I31" s="81"/>
      <c r="J31" s="79">
        <f t="shared" si="1"/>
      </c>
      <c r="K31" s="84"/>
      <c r="L31" s="77">
        <f>IF(ISNA(MATCH(CONCATENATE(L$4,$A31),'Výsledková listina'!$R:$R,0)),"",INDEX('Výsledková listina'!$C:$C,MATCH(CONCATENATE(L$4,$A31),'Výsledková listina'!$R:$R,0),1))</f>
      </c>
      <c r="M31" s="78">
        <f>IF(ISNA(MATCH(CONCATENATE(L$4,$A31),'Výsledková listina'!$R:$R,0)),"",INDEX('Výsledková listina'!$T:$T,MATCH(CONCATENATE(L$4,$A31),'Výsledková listina'!$R:$R,0),1))</f>
      </c>
      <c r="N31" s="81"/>
      <c r="O31" s="79">
        <f t="shared" si="2"/>
      </c>
      <c r="P31" s="84"/>
      <c r="Q31" s="77">
        <f>IF(ISNA(MATCH(CONCATENATE(Q$4,$A31),'Výsledková listina'!$R:$R,0)),"",INDEX('Výsledková listina'!$C:$C,MATCH(CONCATENATE(Q$4,$A31),'Výsledková listina'!$R:$R,0),1))</f>
      </c>
      <c r="R31" s="78">
        <f>IF(ISNA(MATCH(CONCATENATE(Q$4,$A31),'Výsledková listina'!$R:$R,0)),"",INDEX('Výsledková listina'!$T:$T,MATCH(CONCATENATE(Q$4,$A31),'Výsledková listina'!$R:$R,0),1))</f>
      </c>
      <c r="S31" s="81"/>
      <c r="T31" s="79">
        <f t="shared" si="3"/>
      </c>
      <c r="U31" s="84"/>
      <c r="V31" s="77">
        <f>IF(ISNA(MATCH(CONCATENATE(V$4,$A31),'Výsledková listina'!$R:$R,0)),"",INDEX('Výsledková listina'!$C:$C,MATCH(CONCATENATE(V$4,$A31),'Výsledková listina'!$R:$R,0),1))</f>
      </c>
      <c r="W31" s="78">
        <f>IF(ISNA(MATCH(CONCATENATE(V$4,$A31),'Výsledková listina'!$R:$R,0)),"",INDEX('Výsledková listina'!$T:$T,MATCH(CONCATENATE(V$4,$A31),'Výsledková listina'!$R:$R,0),1))</f>
      </c>
      <c r="X31" s="81"/>
      <c r="Y31" s="79">
        <f t="shared" si="4"/>
      </c>
      <c r="Z31" s="84"/>
      <c r="AA31" s="77">
        <f>IF(ISNA(MATCH(CONCATENATE(AA$4,$A31),'Výsledková listina'!$R:$R,0)),"",INDEX('Výsledková listina'!$C:$C,MATCH(CONCATENATE(AA$4,$A31),'Výsledková listina'!$R:$R,0),1))</f>
      </c>
      <c r="AB31" s="78">
        <f>IF(ISNA(MATCH(CONCATENATE(AA$4,$A31),'Výsledková listina'!$R:$R,0)),"",INDEX('Výsledková listina'!$T:$T,MATCH(CONCATENATE(AA$4,$A31),'Výsledková listina'!$R:$R,0),1))</f>
      </c>
      <c r="AC31" s="81"/>
      <c r="AD31" s="79">
        <f t="shared" si="5"/>
      </c>
      <c r="AE31" s="84"/>
      <c r="AF31" s="77">
        <f>IF(ISNA(MATCH(CONCATENATE(AF$4,$A31),'Výsledková listina'!$R:$R,0)),"",INDEX('Výsledková listina'!$C:$C,MATCH(CONCATENATE(AF$4,$A31),'Výsledková listina'!$R:$R,0),1))</f>
      </c>
      <c r="AG31" s="78">
        <f>IF(ISNA(MATCH(CONCATENATE(AF$4,$A31),'Výsledková listina'!$R:$R,0)),"",INDEX('Výsledková listina'!$T:$T,MATCH(CONCATENATE(AF$4,$A31),'Výsledková listina'!$R:$R,0),1))</f>
      </c>
      <c r="AH31" s="81"/>
      <c r="AI31" s="79">
        <f t="shared" si="6"/>
      </c>
      <c r="AJ31" s="84"/>
      <c r="AK31" s="77">
        <f>IF(ISNA(MATCH(CONCATENATE(AK$4,$A31),'Výsledková listina'!$R:$R,0)),"",INDEX('Výsledková listina'!$C:$C,MATCH(CONCATENATE(AK$4,$A31),'Výsledková listina'!$R:$R,0),1))</f>
      </c>
      <c r="AL31" s="78">
        <f>IF(ISNA(MATCH(CONCATENATE(AK$4,$A31),'Výsledková listina'!$R:$R,0)),"",INDEX('Výsledková listina'!$T:$T,MATCH(CONCATENATE(AK$4,$A31),'Výsledková listina'!$R:$R,0),1))</f>
      </c>
      <c r="AM31" s="81"/>
      <c r="AN31" s="79">
        <f t="shared" si="7"/>
      </c>
      <c r="AO31" s="84"/>
      <c r="AP31" s="77">
        <f>IF(ISNA(MATCH(CONCATENATE(AP$4,$A31),'Výsledková listina'!$R:$R,0)),"",INDEX('Výsledková listina'!$C:$C,MATCH(CONCATENATE(AP$4,$A31),'Výsledková listina'!$R:$R,0),1))</f>
      </c>
      <c r="AQ31" s="78">
        <f>IF(ISNA(MATCH(CONCATENATE(AP$4,$A31),'Výsledková listina'!$R:$R,0)),"",INDEX('Výsledková listina'!$T:$T,MATCH(CONCATENATE(AP$4,$A31),'Výsledková listina'!$R:$R,0),1))</f>
      </c>
      <c r="AR31" s="81"/>
      <c r="AS31" s="79">
        <f t="shared" si="8"/>
      </c>
      <c r="AT31" s="84"/>
      <c r="AU31" s="77">
        <f>IF(ISNA(MATCH(CONCATENATE(AU$4,$A31),'Výsledková listina'!$R:$R,0)),"",INDEX('Výsledková listina'!$C:$C,MATCH(CONCATENATE(AU$4,$A31),'Výsledková listina'!$R:$R,0),1))</f>
      </c>
      <c r="AV31" s="78">
        <f>IF(ISNA(MATCH(CONCATENATE(AU$4,$A31),'Výsledková listina'!$R:$R,0)),"",INDEX('Výsledková listina'!$T:$T,MATCH(CONCATENATE(AU$4,$A31),'Výsledková listina'!$R:$R,0),1))</f>
      </c>
      <c r="AW31" s="81"/>
      <c r="AX31" s="79">
        <f t="shared" si="9"/>
      </c>
      <c r="AY31" s="84"/>
      <c r="AZ31" s="77">
        <f>IF(ISNA(MATCH(CONCATENATE(AZ$4,$A31),'Výsledková listina'!$R:$R,0)),"",INDEX('Výsledková listina'!$C:$C,MATCH(CONCATENATE(AZ$4,$A31),'Výsledková listina'!$R:$R,0),1))</f>
      </c>
      <c r="BA31" s="78">
        <f>IF(ISNA(MATCH(CONCATENATE(AZ$4,$A31),'Výsledková listina'!$R:$R,0)),"",INDEX('Výsledková listina'!$T:$T,MATCH(CONCATENATE(AZ$4,$A31),'Výsledková listina'!$R:$R,0),1))</f>
      </c>
      <c r="BB31" s="81"/>
      <c r="BC31" s="79">
        <f t="shared" si="10"/>
      </c>
      <c r="BD31" s="84"/>
      <c r="BE31" s="77">
        <f>IF(ISNA(MATCH(CONCATENATE(BE$4,$A31),'Výsledková listina'!$R:$R,0)),"",INDEX('Výsledková listina'!$C:$C,MATCH(CONCATENATE(BE$4,$A31),'Výsledková listina'!$R:$R,0),1))</f>
      </c>
      <c r="BF31" s="78">
        <f>IF(ISNA(MATCH(CONCATENATE(BE$4,$A31),'Výsledková listina'!$R:$R,0)),"",INDEX('Výsledková listina'!$T:$T,MATCH(CONCATENATE(BE$4,$A31),'Výsledková listina'!$R:$R,0),1))</f>
      </c>
      <c r="BG31" s="81"/>
      <c r="BH31" s="79">
        <f t="shared" si="11"/>
      </c>
      <c r="BI31" s="84"/>
      <c r="BJ31" s="77">
        <f>IF(ISNA(MATCH(CONCATENATE(BJ$4,$A31),'Výsledková listina'!$R:$R,0)),"",INDEX('Výsledková listina'!$C:$C,MATCH(CONCATENATE(BJ$4,$A31),'Výsledková listina'!$R:$R,0),1))</f>
      </c>
      <c r="BK31" s="78">
        <f>IF(ISNA(MATCH(CONCATENATE(BJ$4,$A31),'Výsledková listina'!$R:$R,0)),"",INDEX('Výsledková listina'!$T:$T,MATCH(CONCATENATE(BJ$4,$A31),'Výsledková listina'!$R:$R,0),1))</f>
      </c>
      <c r="BL31" s="81"/>
      <c r="BM31" s="79">
        <f t="shared" si="12"/>
      </c>
      <c r="BN31" s="84"/>
      <c r="BO31" s="77">
        <f>IF(ISNA(MATCH(CONCATENATE(BO$4,$A31),'Výsledková listina'!$R:$R,0)),"",INDEX('Výsledková listina'!$C:$C,MATCH(CONCATENATE(BO$4,$A31),'Výsledková listina'!$R:$R,0),1))</f>
      </c>
      <c r="BP31" s="78">
        <f>IF(ISNA(MATCH(CONCATENATE(BO$4,$A31),'Výsledková listina'!$R:$R,0)),"",INDEX('Výsledková listina'!$T:$T,MATCH(CONCATENATE(BO$4,$A31),'Výsledková listina'!$R:$R,0),1))</f>
      </c>
      <c r="BQ31" s="81"/>
      <c r="BR31" s="79">
        <f t="shared" si="13"/>
      </c>
      <c r="BS31" s="84"/>
      <c r="BT31" s="77">
        <f>IF(ISNA(MATCH(CONCATENATE(BT$4,$A31),'Výsledková listina'!$R:$R,0)),"",INDEX('Výsledková listina'!$C:$C,MATCH(CONCATENATE(BT$4,$A31),'Výsledková listina'!$R:$R,0),1))</f>
      </c>
      <c r="BU31" s="78">
        <f>IF(ISNA(MATCH(CONCATENATE(BT$4,$A31),'Výsledková listina'!$R:$R,0)),"",INDEX('Výsledková listina'!$T:$T,MATCH(CONCATENATE(BT$4,$A31),'Výsledková listina'!$R:$R,0),1))</f>
      </c>
      <c r="BV31" s="81"/>
      <c r="BW31" s="79">
        <f t="shared" si="14"/>
      </c>
      <c r="BX31" s="84"/>
    </row>
    <row r="32" spans="1:76" s="82" customFormat="1" ht="34.5" customHeight="1">
      <c r="A32" s="83">
        <v>27</v>
      </c>
      <c r="B32" s="77">
        <f>IF(ISNA(MATCH(CONCATENATE(B$4,$A32),'Výsledková listina'!$R:$R,0)),"",INDEX('Výsledková listina'!$C:$C,MATCH(CONCATENATE(B$4,$A32),'Výsledková listina'!$R:$R,0),1))</f>
      </c>
      <c r="C32" s="78">
        <f>IF(ISNA(MATCH(CONCATENATE(B$4,$A32),'Výsledková listina'!$R:$R,0)),"",INDEX('Výsledková listina'!$T:$T,MATCH(CONCATENATE(B$4,$A32),'Výsledková listina'!$R:$R,0),1))</f>
      </c>
      <c r="D32" s="81"/>
      <c r="E32" s="79">
        <f t="shared" si="0"/>
      </c>
      <c r="F32" s="84"/>
      <c r="G32" s="77">
        <f>IF(ISNA(MATCH(CONCATENATE(G$4,$A32),'Výsledková listina'!$R:$R,0)),"",INDEX('Výsledková listina'!$C:$C,MATCH(CONCATENATE(G$4,$A32),'Výsledková listina'!$R:$R,0),1))</f>
      </c>
      <c r="H32" s="78">
        <f>IF(ISNA(MATCH(CONCATENATE(G$4,$A32),'Výsledková listina'!$R:$R,0)),"",INDEX('Výsledková listina'!$T:$T,MATCH(CONCATENATE(G$4,$A32),'Výsledková listina'!$R:$R,0),1))</f>
      </c>
      <c r="I32" s="81"/>
      <c r="J32" s="79">
        <f t="shared" si="1"/>
      </c>
      <c r="K32" s="84"/>
      <c r="L32" s="77">
        <f>IF(ISNA(MATCH(CONCATENATE(L$4,$A32),'Výsledková listina'!$R:$R,0)),"",INDEX('Výsledková listina'!$C:$C,MATCH(CONCATENATE(L$4,$A32),'Výsledková listina'!$R:$R,0),1))</f>
      </c>
      <c r="M32" s="78">
        <f>IF(ISNA(MATCH(CONCATENATE(L$4,$A32),'Výsledková listina'!$R:$R,0)),"",INDEX('Výsledková listina'!$T:$T,MATCH(CONCATENATE(L$4,$A32),'Výsledková listina'!$R:$R,0),1))</f>
      </c>
      <c r="N32" s="81"/>
      <c r="O32" s="79">
        <f t="shared" si="2"/>
      </c>
      <c r="P32" s="84"/>
      <c r="Q32" s="77">
        <f>IF(ISNA(MATCH(CONCATENATE(Q$4,$A32),'Výsledková listina'!$R:$R,0)),"",INDEX('Výsledková listina'!$C:$C,MATCH(CONCATENATE(Q$4,$A32),'Výsledková listina'!$R:$R,0),1))</f>
      </c>
      <c r="R32" s="78">
        <f>IF(ISNA(MATCH(CONCATENATE(Q$4,$A32),'Výsledková listina'!$R:$R,0)),"",INDEX('Výsledková listina'!$T:$T,MATCH(CONCATENATE(Q$4,$A32),'Výsledková listina'!$R:$R,0),1))</f>
      </c>
      <c r="S32" s="81"/>
      <c r="T32" s="79">
        <f t="shared" si="3"/>
      </c>
      <c r="U32" s="84"/>
      <c r="V32" s="77">
        <f>IF(ISNA(MATCH(CONCATENATE(V$4,$A32),'Výsledková listina'!$R:$R,0)),"",INDEX('Výsledková listina'!$C:$C,MATCH(CONCATENATE(V$4,$A32),'Výsledková listina'!$R:$R,0),1))</f>
      </c>
      <c r="W32" s="78">
        <f>IF(ISNA(MATCH(CONCATENATE(V$4,$A32),'Výsledková listina'!$R:$R,0)),"",INDEX('Výsledková listina'!$T:$T,MATCH(CONCATENATE(V$4,$A32),'Výsledková listina'!$R:$R,0),1))</f>
      </c>
      <c r="X32" s="81"/>
      <c r="Y32" s="79">
        <f t="shared" si="4"/>
      </c>
      <c r="Z32" s="84"/>
      <c r="AA32" s="77">
        <f>IF(ISNA(MATCH(CONCATENATE(AA$4,$A32),'Výsledková listina'!$R:$R,0)),"",INDEX('Výsledková listina'!$C:$C,MATCH(CONCATENATE(AA$4,$A32),'Výsledková listina'!$R:$R,0),1))</f>
      </c>
      <c r="AB32" s="78">
        <f>IF(ISNA(MATCH(CONCATENATE(AA$4,$A32),'Výsledková listina'!$R:$R,0)),"",INDEX('Výsledková listina'!$T:$T,MATCH(CONCATENATE(AA$4,$A32),'Výsledková listina'!$R:$R,0),1))</f>
      </c>
      <c r="AC32" s="81"/>
      <c r="AD32" s="79">
        <f t="shared" si="5"/>
      </c>
      <c r="AE32" s="84"/>
      <c r="AF32" s="77">
        <f>IF(ISNA(MATCH(CONCATENATE(AF$4,$A32),'Výsledková listina'!$R:$R,0)),"",INDEX('Výsledková listina'!$C:$C,MATCH(CONCATENATE(AF$4,$A32),'Výsledková listina'!$R:$R,0),1))</f>
      </c>
      <c r="AG32" s="78">
        <f>IF(ISNA(MATCH(CONCATENATE(AF$4,$A32),'Výsledková listina'!$R:$R,0)),"",INDEX('Výsledková listina'!$T:$T,MATCH(CONCATENATE(AF$4,$A32),'Výsledková listina'!$R:$R,0),1))</f>
      </c>
      <c r="AH32" s="81"/>
      <c r="AI32" s="79">
        <f t="shared" si="6"/>
      </c>
      <c r="AJ32" s="84"/>
      <c r="AK32" s="77">
        <f>IF(ISNA(MATCH(CONCATENATE(AK$4,$A32),'Výsledková listina'!$R:$R,0)),"",INDEX('Výsledková listina'!$C:$C,MATCH(CONCATENATE(AK$4,$A32),'Výsledková listina'!$R:$R,0),1))</f>
      </c>
      <c r="AL32" s="78">
        <f>IF(ISNA(MATCH(CONCATENATE(AK$4,$A32),'Výsledková listina'!$R:$R,0)),"",INDEX('Výsledková listina'!$T:$T,MATCH(CONCATENATE(AK$4,$A32),'Výsledková listina'!$R:$R,0),1))</f>
      </c>
      <c r="AM32" s="81"/>
      <c r="AN32" s="79">
        <f t="shared" si="7"/>
      </c>
      <c r="AO32" s="84"/>
      <c r="AP32" s="77">
        <f>IF(ISNA(MATCH(CONCATENATE(AP$4,$A32),'Výsledková listina'!$R:$R,0)),"",INDEX('Výsledková listina'!$C:$C,MATCH(CONCATENATE(AP$4,$A32),'Výsledková listina'!$R:$R,0),1))</f>
      </c>
      <c r="AQ32" s="78">
        <f>IF(ISNA(MATCH(CONCATENATE(AP$4,$A32),'Výsledková listina'!$R:$R,0)),"",INDEX('Výsledková listina'!$T:$T,MATCH(CONCATENATE(AP$4,$A32),'Výsledková listina'!$R:$R,0),1))</f>
      </c>
      <c r="AR32" s="81"/>
      <c r="AS32" s="79">
        <f t="shared" si="8"/>
      </c>
      <c r="AT32" s="84"/>
      <c r="AU32" s="77">
        <f>IF(ISNA(MATCH(CONCATENATE(AU$4,$A32),'Výsledková listina'!$R:$R,0)),"",INDEX('Výsledková listina'!$C:$C,MATCH(CONCATENATE(AU$4,$A32),'Výsledková listina'!$R:$R,0),1))</f>
      </c>
      <c r="AV32" s="78">
        <f>IF(ISNA(MATCH(CONCATENATE(AU$4,$A32),'Výsledková listina'!$R:$R,0)),"",INDEX('Výsledková listina'!$T:$T,MATCH(CONCATENATE(AU$4,$A32),'Výsledková listina'!$R:$R,0),1))</f>
      </c>
      <c r="AW32" s="81"/>
      <c r="AX32" s="79">
        <f t="shared" si="9"/>
      </c>
      <c r="AY32" s="84"/>
      <c r="AZ32" s="77">
        <f>IF(ISNA(MATCH(CONCATENATE(AZ$4,$A32),'Výsledková listina'!$R:$R,0)),"",INDEX('Výsledková listina'!$C:$C,MATCH(CONCATENATE(AZ$4,$A32),'Výsledková listina'!$R:$R,0),1))</f>
      </c>
      <c r="BA32" s="78">
        <f>IF(ISNA(MATCH(CONCATENATE(AZ$4,$A32),'Výsledková listina'!$R:$R,0)),"",INDEX('Výsledková listina'!$T:$T,MATCH(CONCATENATE(AZ$4,$A32),'Výsledková listina'!$R:$R,0),1))</f>
      </c>
      <c r="BB32" s="81"/>
      <c r="BC32" s="79">
        <f t="shared" si="10"/>
      </c>
      <c r="BD32" s="84"/>
      <c r="BE32" s="77">
        <f>IF(ISNA(MATCH(CONCATENATE(BE$4,$A32),'Výsledková listina'!$R:$R,0)),"",INDEX('Výsledková listina'!$C:$C,MATCH(CONCATENATE(BE$4,$A32),'Výsledková listina'!$R:$R,0),1))</f>
      </c>
      <c r="BF32" s="78">
        <f>IF(ISNA(MATCH(CONCATENATE(BE$4,$A32),'Výsledková listina'!$R:$R,0)),"",INDEX('Výsledková listina'!$T:$T,MATCH(CONCATENATE(BE$4,$A32),'Výsledková listina'!$R:$R,0),1))</f>
      </c>
      <c r="BG32" s="81"/>
      <c r="BH32" s="79">
        <f t="shared" si="11"/>
      </c>
      <c r="BI32" s="84"/>
      <c r="BJ32" s="77">
        <f>IF(ISNA(MATCH(CONCATENATE(BJ$4,$A32),'Výsledková listina'!$R:$R,0)),"",INDEX('Výsledková listina'!$C:$C,MATCH(CONCATENATE(BJ$4,$A32),'Výsledková listina'!$R:$R,0),1))</f>
      </c>
      <c r="BK32" s="78">
        <f>IF(ISNA(MATCH(CONCATENATE(BJ$4,$A32),'Výsledková listina'!$R:$R,0)),"",INDEX('Výsledková listina'!$T:$T,MATCH(CONCATENATE(BJ$4,$A32),'Výsledková listina'!$R:$R,0),1))</f>
      </c>
      <c r="BL32" s="81"/>
      <c r="BM32" s="79">
        <f t="shared" si="12"/>
      </c>
      <c r="BN32" s="84"/>
      <c r="BO32" s="77">
        <f>IF(ISNA(MATCH(CONCATENATE(BO$4,$A32),'Výsledková listina'!$R:$R,0)),"",INDEX('Výsledková listina'!$C:$C,MATCH(CONCATENATE(BO$4,$A32),'Výsledková listina'!$R:$R,0),1))</f>
      </c>
      <c r="BP32" s="78">
        <f>IF(ISNA(MATCH(CONCATENATE(BO$4,$A32),'Výsledková listina'!$R:$R,0)),"",INDEX('Výsledková listina'!$T:$T,MATCH(CONCATENATE(BO$4,$A32),'Výsledková listina'!$R:$R,0),1))</f>
      </c>
      <c r="BQ32" s="81"/>
      <c r="BR32" s="79">
        <f t="shared" si="13"/>
      </c>
      <c r="BS32" s="84"/>
      <c r="BT32" s="77">
        <f>IF(ISNA(MATCH(CONCATENATE(BT$4,$A32),'Výsledková listina'!$R:$R,0)),"",INDEX('Výsledková listina'!$C:$C,MATCH(CONCATENATE(BT$4,$A32),'Výsledková listina'!$R:$R,0),1))</f>
      </c>
      <c r="BU32" s="78">
        <f>IF(ISNA(MATCH(CONCATENATE(BT$4,$A32),'Výsledková listina'!$R:$R,0)),"",INDEX('Výsledková listina'!$T:$T,MATCH(CONCATENATE(BT$4,$A32),'Výsledková listina'!$R:$R,0),1))</f>
      </c>
      <c r="BV32" s="81"/>
      <c r="BW32" s="79">
        <f t="shared" si="14"/>
      </c>
      <c r="BX32" s="84"/>
    </row>
    <row r="33" spans="1:76" s="82" customFormat="1" ht="34.5" customHeight="1">
      <c r="A33" s="83">
        <v>28</v>
      </c>
      <c r="B33" s="77">
        <f>IF(ISNA(MATCH(CONCATENATE(B$4,$A33),'Výsledková listina'!$R:$R,0)),"",INDEX('Výsledková listina'!$C:$C,MATCH(CONCATENATE(B$4,$A33),'Výsledková listina'!$R:$R,0),1))</f>
      </c>
      <c r="C33" s="78">
        <f>IF(ISNA(MATCH(CONCATENATE(B$4,$A33),'Výsledková listina'!$R:$R,0)),"",INDEX('Výsledková listina'!$T:$T,MATCH(CONCATENATE(B$4,$A33),'Výsledková listina'!$R:$R,0),1))</f>
      </c>
      <c r="D33" s="81"/>
      <c r="E33" s="79">
        <f t="shared" si="0"/>
      </c>
      <c r="F33" s="84"/>
      <c r="G33" s="77">
        <f>IF(ISNA(MATCH(CONCATENATE(G$4,$A33),'Výsledková listina'!$R:$R,0)),"",INDEX('Výsledková listina'!$C:$C,MATCH(CONCATENATE(G$4,$A33),'Výsledková listina'!$R:$R,0),1))</f>
      </c>
      <c r="H33" s="78">
        <f>IF(ISNA(MATCH(CONCATENATE(G$4,$A33),'Výsledková listina'!$R:$R,0)),"",INDEX('Výsledková listina'!$T:$T,MATCH(CONCATENATE(G$4,$A33),'Výsledková listina'!$R:$R,0),1))</f>
      </c>
      <c r="I33" s="81"/>
      <c r="J33" s="79">
        <f t="shared" si="1"/>
      </c>
      <c r="K33" s="84"/>
      <c r="L33" s="77">
        <f>IF(ISNA(MATCH(CONCATENATE(L$4,$A33),'Výsledková listina'!$R:$R,0)),"",INDEX('Výsledková listina'!$C:$C,MATCH(CONCATENATE(L$4,$A33),'Výsledková listina'!$R:$R,0),1))</f>
      </c>
      <c r="M33" s="78">
        <f>IF(ISNA(MATCH(CONCATENATE(L$4,$A33),'Výsledková listina'!$R:$R,0)),"",INDEX('Výsledková listina'!$T:$T,MATCH(CONCATENATE(L$4,$A33),'Výsledková listina'!$R:$R,0),1))</f>
      </c>
      <c r="N33" s="81"/>
      <c r="O33" s="79">
        <f t="shared" si="2"/>
      </c>
      <c r="P33" s="84"/>
      <c r="Q33" s="77">
        <f>IF(ISNA(MATCH(CONCATENATE(Q$4,$A33),'Výsledková listina'!$R:$R,0)),"",INDEX('Výsledková listina'!$C:$C,MATCH(CONCATENATE(Q$4,$A33),'Výsledková listina'!$R:$R,0),1))</f>
      </c>
      <c r="R33" s="78">
        <f>IF(ISNA(MATCH(CONCATENATE(Q$4,$A33),'Výsledková listina'!$R:$R,0)),"",INDEX('Výsledková listina'!$T:$T,MATCH(CONCATENATE(Q$4,$A33),'Výsledková listina'!$R:$R,0),1))</f>
      </c>
      <c r="S33" s="81"/>
      <c r="T33" s="79">
        <f t="shared" si="3"/>
      </c>
      <c r="U33" s="84"/>
      <c r="V33" s="77">
        <f>IF(ISNA(MATCH(CONCATENATE(V$4,$A33),'Výsledková listina'!$R:$R,0)),"",INDEX('Výsledková listina'!$C:$C,MATCH(CONCATENATE(V$4,$A33),'Výsledková listina'!$R:$R,0),1))</f>
      </c>
      <c r="W33" s="78">
        <f>IF(ISNA(MATCH(CONCATENATE(V$4,$A33),'Výsledková listina'!$R:$R,0)),"",INDEX('Výsledková listina'!$T:$T,MATCH(CONCATENATE(V$4,$A33),'Výsledková listina'!$R:$R,0),1))</f>
      </c>
      <c r="X33" s="81"/>
      <c r="Y33" s="79">
        <f t="shared" si="4"/>
      </c>
      <c r="Z33" s="84"/>
      <c r="AA33" s="77">
        <f>IF(ISNA(MATCH(CONCATENATE(AA$4,$A33),'Výsledková listina'!$R:$R,0)),"",INDEX('Výsledková listina'!$C:$C,MATCH(CONCATENATE(AA$4,$A33),'Výsledková listina'!$R:$R,0),1))</f>
      </c>
      <c r="AB33" s="78">
        <f>IF(ISNA(MATCH(CONCATENATE(AA$4,$A33),'Výsledková listina'!$R:$R,0)),"",INDEX('Výsledková listina'!$T:$T,MATCH(CONCATENATE(AA$4,$A33),'Výsledková listina'!$R:$R,0),1))</f>
      </c>
      <c r="AC33" s="81"/>
      <c r="AD33" s="79">
        <f t="shared" si="5"/>
      </c>
      <c r="AE33" s="84"/>
      <c r="AF33" s="77">
        <f>IF(ISNA(MATCH(CONCATENATE(AF$4,$A33),'Výsledková listina'!$R:$R,0)),"",INDEX('Výsledková listina'!$C:$C,MATCH(CONCATENATE(AF$4,$A33),'Výsledková listina'!$R:$R,0),1))</f>
      </c>
      <c r="AG33" s="78">
        <f>IF(ISNA(MATCH(CONCATENATE(AF$4,$A33),'Výsledková listina'!$R:$R,0)),"",INDEX('Výsledková listina'!$T:$T,MATCH(CONCATENATE(AF$4,$A33),'Výsledková listina'!$R:$R,0),1))</f>
      </c>
      <c r="AH33" s="81"/>
      <c r="AI33" s="79">
        <f t="shared" si="6"/>
      </c>
      <c r="AJ33" s="84"/>
      <c r="AK33" s="77">
        <f>IF(ISNA(MATCH(CONCATENATE(AK$4,$A33),'Výsledková listina'!$R:$R,0)),"",INDEX('Výsledková listina'!$C:$C,MATCH(CONCATENATE(AK$4,$A33),'Výsledková listina'!$R:$R,0),1))</f>
      </c>
      <c r="AL33" s="78">
        <f>IF(ISNA(MATCH(CONCATENATE(AK$4,$A33),'Výsledková listina'!$R:$R,0)),"",INDEX('Výsledková listina'!$T:$T,MATCH(CONCATENATE(AK$4,$A33),'Výsledková listina'!$R:$R,0),1))</f>
      </c>
      <c r="AM33" s="81"/>
      <c r="AN33" s="79">
        <f t="shared" si="7"/>
      </c>
      <c r="AO33" s="84"/>
      <c r="AP33" s="77">
        <f>IF(ISNA(MATCH(CONCATENATE(AP$4,$A33),'Výsledková listina'!$R:$R,0)),"",INDEX('Výsledková listina'!$C:$C,MATCH(CONCATENATE(AP$4,$A33),'Výsledková listina'!$R:$R,0),1))</f>
      </c>
      <c r="AQ33" s="78">
        <f>IF(ISNA(MATCH(CONCATENATE(AP$4,$A33),'Výsledková listina'!$R:$R,0)),"",INDEX('Výsledková listina'!$T:$T,MATCH(CONCATENATE(AP$4,$A33),'Výsledková listina'!$R:$R,0),1))</f>
      </c>
      <c r="AR33" s="81"/>
      <c r="AS33" s="79">
        <f t="shared" si="8"/>
      </c>
      <c r="AT33" s="84"/>
      <c r="AU33" s="77">
        <f>IF(ISNA(MATCH(CONCATENATE(AU$4,$A33),'Výsledková listina'!$R:$R,0)),"",INDEX('Výsledková listina'!$C:$C,MATCH(CONCATENATE(AU$4,$A33),'Výsledková listina'!$R:$R,0),1))</f>
      </c>
      <c r="AV33" s="78">
        <f>IF(ISNA(MATCH(CONCATENATE(AU$4,$A33),'Výsledková listina'!$R:$R,0)),"",INDEX('Výsledková listina'!$T:$T,MATCH(CONCATENATE(AU$4,$A33),'Výsledková listina'!$R:$R,0),1))</f>
      </c>
      <c r="AW33" s="81"/>
      <c r="AX33" s="79">
        <f t="shared" si="9"/>
      </c>
      <c r="AY33" s="84"/>
      <c r="AZ33" s="77">
        <f>IF(ISNA(MATCH(CONCATENATE(AZ$4,$A33),'Výsledková listina'!$R:$R,0)),"",INDEX('Výsledková listina'!$C:$C,MATCH(CONCATENATE(AZ$4,$A33),'Výsledková listina'!$R:$R,0),1))</f>
      </c>
      <c r="BA33" s="78">
        <f>IF(ISNA(MATCH(CONCATENATE(AZ$4,$A33),'Výsledková listina'!$R:$R,0)),"",INDEX('Výsledková listina'!$T:$T,MATCH(CONCATENATE(AZ$4,$A33),'Výsledková listina'!$R:$R,0),1))</f>
      </c>
      <c r="BB33" s="81"/>
      <c r="BC33" s="79">
        <f t="shared" si="10"/>
      </c>
      <c r="BD33" s="84"/>
      <c r="BE33" s="77">
        <f>IF(ISNA(MATCH(CONCATENATE(BE$4,$A33),'Výsledková listina'!$R:$R,0)),"",INDEX('Výsledková listina'!$C:$C,MATCH(CONCATENATE(BE$4,$A33),'Výsledková listina'!$R:$R,0),1))</f>
      </c>
      <c r="BF33" s="78">
        <f>IF(ISNA(MATCH(CONCATENATE(BE$4,$A33),'Výsledková listina'!$R:$R,0)),"",INDEX('Výsledková listina'!$T:$T,MATCH(CONCATENATE(BE$4,$A33),'Výsledková listina'!$R:$R,0),1))</f>
      </c>
      <c r="BG33" s="81"/>
      <c r="BH33" s="79">
        <f t="shared" si="11"/>
      </c>
      <c r="BI33" s="84"/>
      <c r="BJ33" s="77">
        <f>IF(ISNA(MATCH(CONCATENATE(BJ$4,$A33),'Výsledková listina'!$R:$R,0)),"",INDEX('Výsledková listina'!$C:$C,MATCH(CONCATENATE(BJ$4,$A33),'Výsledková listina'!$R:$R,0),1))</f>
      </c>
      <c r="BK33" s="78">
        <f>IF(ISNA(MATCH(CONCATENATE(BJ$4,$A33),'Výsledková listina'!$R:$R,0)),"",INDEX('Výsledková listina'!$T:$T,MATCH(CONCATENATE(BJ$4,$A33),'Výsledková listina'!$R:$R,0),1))</f>
      </c>
      <c r="BL33" s="81"/>
      <c r="BM33" s="79">
        <f t="shared" si="12"/>
      </c>
      <c r="BN33" s="84"/>
      <c r="BO33" s="77">
        <f>IF(ISNA(MATCH(CONCATENATE(BO$4,$A33),'Výsledková listina'!$R:$R,0)),"",INDEX('Výsledková listina'!$C:$C,MATCH(CONCATENATE(BO$4,$A33),'Výsledková listina'!$R:$R,0),1))</f>
      </c>
      <c r="BP33" s="78">
        <f>IF(ISNA(MATCH(CONCATENATE(BO$4,$A33),'Výsledková listina'!$R:$R,0)),"",INDEX('Výsledková listina'!$T:$T,MATCH(CONCATENATE(BO$4,$A33),'Výsledková listina'!$R:$R,0),1))</f>
      </c>
      <c r="BQ33" s="81"/>
      <c r="BR33" s="79">
        <f t="shared" si="13"/>
      </c>
      <c r="BS33" s="84"/>
      <c r="BT33" s="77">
        <f>IF(ISNA(MATCH(CONCATENATE(BT$4,$A33),'Výsledková listina'!$R:$R,0)),"",INDEX('Výsledková listina'!$C:$C,MATCH(CONCATENATE(BT$4,$A33),'Výsledková listina'!$R:$R,0),1))</f>
      </c>
      <c r="BU33" s="78">
        <f>IF(ISNA(MATCH(CONCATENATE(BT$4,$A33),'Výsledková listina'!$R:$R,0)),"",INDEX('Výsledková listina'!$T:$T,MATCH(CONCATENATE(BT$4,$A33),'Výsledková listina'!$R:$R,0),1))</f>
      </c>
      <c r="BV33" s="81"/>
      <c r="BW33" s="79">
        <f t="shared" si="14"/>
      </c>
      <c r="BX33" s="84"/>
    </row>
    <row r="34" spans="1:76" s="82" customFormat="1" ht="34.5" customHeight="1">
      <c r="A34" s="83">
        <v>29</v>
      </c>
      <c r="B34" s="77">
        <f>IF(ISNA(MATCH(CONCATENATE(B$4,$A34),'Výsledková listina'!$R:$R,0)),"",INDEX('Výsledková listina'!$C:$C,MATCH(CONCATENATE(B$4,$A34),'Výsledková listina'!$R:$R,0),1))</f>
      </c>
      <c r="C34" s="78">
        <f>IF(ISNA(MATCH(CONCATENATE(B$4,$A34),'Výsledková listina'!$R:$R,0)),"",INDEX('Výsledková listina'!$T:$T,MATCH(CONCATENATE(B$4,$A34),'Výsledková listina'!$R:$R,0),1))</f>
      </c>
      <c r="D34" s="81"/>
      <c r="E34" s="79">
        <f t="shared" si="0"/>
      </c>
      <c r="F34" s="84"/>
      <c r="G34" s="77">
        <f>IF(ISNA(MATCH(CONCATENATE(G$4,$A34),'Výsledková listina'!$R:$R,0)),"",INDEX('Výsledková listina'!$C:$C,MATCH(CONCATENATE(G$4,$A34),'Výsledková listina'!$R:$R,0),1))</f>
      </c>
      <c r="H34" s="78">
        <f>IF(ISNA(MATCH(CONCATENATE(G$4,$A34),'Výsledková listina'!$R:$R,0)),"",INDEX('Výsledková listina'!$T:$T,MATCH(CONCATENATE(G$4,$A34),'Výsledková listina'!$R:$R,0),1))</f>
      </c>
      <c r="I34" s="81"/>
      <c r="J34" s="79">
        <f t="shared" si="1"/>
      </c>
      <c r="K34" s="84"/>
      <c r="L34" s="77">
        <f>IF(ISNA(MATCH(CONCATENATE(L$4,$A34),'Výsledková listina'!$R:$R,0)),"",INDEX('Výsledková listina'!$C:$C,MATCH(CONCATENATE(L$4,$A34),'Výsledková listina'!$R:$R,0),1))</f>
      </c>
      <c r="M34" s="78">
        <f>IF(ISNA(MATCH(CONCATENATE(L$4,$A34),'Výsledková listina'!$R:$R,0)),"",INDEX('Výsledková listina'!$T:$T,MATCH(CONCATENATE(L$4,$A34),'Výsledková listina'!$R:$R,0),1))</f>
      </c>
      <c r="N34" s="81"/>
      <c r="O34" s="79">
        <f t="shared" si="2"/>
      </c>
      <c r="P34" s="84"/>
      <c r="Q34" s="77">
        <f>IF(ISNA(MATCH(CONCATENATE(Q$4,$A34),'Výsledková listina'!$R:$R,0)),"",INDEX('Výsledková listina'!$C:$C,MATCH(CONCATENATE(Q$4,$A34),'Výsledková listina'!$R:$R,0),1))</f>
      </c>
      <c r="R34" s="78">
        <f>IF(ISNA(MATCH(CONCATENATE(Q$4,$A34),'Výsledková listina'!$R:$R,0)),"",INDEX('Výsledková listina'!$T:$T,MATCH(CONCATENATE(Q$4,$A34),'Výsledková listina'!$R:$R,0),1))</f>
      </c>
      <c r="S34" s="81"/>
      <c r="T34" s="79">
        <f t="shared" si="3"/>
      </c>
      <c r="U34" s="84"/>
      <c r="V34" s="77">
        <f>IF(ISNA(MATCH(CONCATENATE(V$4,$A34),'Výsledková listina'!$R:$R,0)),"",INDEX('Výsledková listina'!$C:$C,MATCH(CONCATENATE(V$4,$A34),'Výsledková listina'!$R:$R,0),1))</f>
      </c>
      <c r="W34" s="78">
        <f>IF(ISNA(MATCH(CONCATENATE(V$4,$A34),'Výsledková listina'!$R:$R,0)),"",INDEX('Výsledková listina'!$T:$T,MATCH(CONCATENATE(V$4,$A34),'Výsledková listina'!$R:$R,0),1))</f>
      </c>
      <c r="X34" s="81"/>
      <c r="Y34" s="79">
        <f t="shared" si="4"/>
      </c>
      <c r="Z34" s="84"/>
      <c r="AA34" s="77">
        <f>IF(ISNA(MATCH(CONCATENATE(AA$4,$A34),'Výsledková listina'!$R:$R,0)),"",INDEX('Výsledková listina'!$C:$C,MATCH(CONCATENATE(AA$4,$A34),'Výsledková listina'!$R:$R,0),1))</f>
      </c>
      <c r="AB34" s="78">
        <f>IF(ISNA(MATCH(CONCATENATE(AA$4,$A34),'Výsledková listina'!$R:$R,0)),"",INDEX('Výsledková listina'!$T:$T,MATCH(CONCATENATE(AA$4,$A34),'Výsledková listina'!$R:$R,0),1))</f>
      </c>
      <c r="AC34" s="81"/>
      <c r="AD34" s="79">
        <f t="shared" si="5"/>
      </c>
      <c r="AE34" s="84"/>
      <c r="AF34" s="77">
        <f>IF(ISNA(MATCH(CONCATENATE(AF$4,$A34),'Výsledková listina'!$R:$R,0)),"",INDEX('Výsledková listina'!$C:$C,MATCH(CONCATENATE(AF$4,$A34),'Výsledková listina'!$R:$R,0),1))</f>
      </c>
      <c r="AG34" s="78">
        <f>IF(ISNA(MATCH(CONCATENATE(AF$4,$A34),'Výsledková listina'!$R:$R,0)),"",INDEX('Výsledková listina'!$T:$T,MATCH(CONCATENATE(AF$4,$A34),'Výsledková listina'!$R:$R,0),1))</f>
      </c>
      <c r="AH34" s="81"/>
      <c r="AI34" s="79">
        <f t="shared" si="6"/>
      </c>
      <c r="AJ34" s="84"/>
      <c r="AK34" s="77">
        <f>IF(ISNA(MATCH(CONCATENATE(AK$4,$A34),'Výsledková listina'!$R:$R,0)),"",INDEX('Výsledková listina'!$C:$C,MATCH(CONCATENATE(AK$4,$A34),'Výsledková listina'!$R:$R,0),1))</f>
      </c>
      <c r="AL34" s="78">
        <f>IF(ISNA(MATCH(CONCATENATE(AK$4,$A34),'Výsledková listina'!$R:$R,0)),"",INDEX('Výsledková listina'!$T:$T,MATCH(CONCATENATE(AK$4,$A34),'Výsledková listina'!$R:$R,0),1))</f>
      </c>
      <c r="AM34" s="81"/>
      <c r="AN34" s="79">
        <f t="shared" si="7"/>
      </c>
      <c r="AO34" s="84"/>
      <c r="AP34" s="77">
        <f>IF(ISNA(MATCH(CONCATENATE(AP$4,$A34),'Výsledková listina'!$R:$R,0)),"",INDEX('Výsledková listina'!$C:$C,MATCH(CONCATENATE(AP$4,$A34),'Výsledková listina'!$R:$R,0),1))</f>
      </c>
      <c r="AQ34" s="78">
        <f>IF(ISNA(MATCH(CONCATENATE(AP$4,$A34),'Výsledková listina'!$R:$R,0)),"",INDEX('Výsledková listina'!$T:$T,MATCH(CONCATENATE(AP$4,$A34),'Výsledková listina'!$R:$R,0),1))</f>
      </c>
      <c r="AR34" s="81"/>
      <c r="AS34" s="79">
        <f t="shared" si="8"/>
      </c>
      <c r="AT34" s="84"/>
      <c r="AU34" s="77">
        <f>IF(ISNA(MATCH(CONCATENATE(AU$4,$A34),'Výsledková listina'!$R:$R,0)),"",INDEX('Výsledková listina'!$C:$C,MATCH(CONCATENATE(AU$4,$A34),'Výsledková listina'!$R:$R,0),1))</f>
      </c>
      <c r="AV34" s="78">
        <f>IF(ISNA(MATCH(CONCATENATE(AU$4,$A34),'Výsledková listina'!$R:$R,0)),"",INDEX('Výsledková listina'!$T:$T,MATCH(CONCATENATE(AU$4,$A34),'Výsledková listina'!$R:$R,0),1))</f>
      </c>
      <c r="AW34" s="81"/>
      <c r="AX34" s="79">
        <f t="shared" si="9"/>
      </c>
      <c r="AY34" s="84"/>
      <c r="AZ34" s="77">
        <f>IF(ISNA(MATCH(CONCATENATE(AZ$4,$A34),'Výsledková listina'!$R:$R,0)),"",INDEX('Výsledková listina'!$C:$C,MATCH(CONCATENATE(AZ$4,$A34),'Výsledková listina'!$R:$R,0),1))</f>
      </c>
      <c r="BA34" s="78">
        <f>IF(ISNA(MATCH(CONCATENATE(AZ$4,$A34),'Výsledková listina'!$R:$R,0)),"",INDEX('Výsledková listina'!$T:$T,MATCH(CONCATENATE(AZ$4,$A34),'Výsledková listina'!$R:$R,0),1))</f>
      </c>
      <c r="BB34" s="81"/>
      <c r="BC34" s="79">
        <f t="shared" si="10"/>
      </c>
      <c r="BD34" s="84"/>
      <c r="BE34" s="77">
        <f>IF(ISNA(MATCH(CONCATENATE(BE$4,$A34),'Výsledková listina'!$R:$R,0)),"",INDEX('Výsledková listina'!$C:$C,MATCH(CONCATENATE(BE$4,$A34),'Výsledková listina'!$R:$R,0),1))</f>
      </c>
      <c r="BF34" s="78">
        <f>IF(ISNA(MATCH(CONCATENATE(BE$4,$A34),'Výsledková listina'!$R:$R,0)),"",INDEX('Výsledková listina'!$T:$T,MATCH(CONCATENATE(BE$4,$A34),'Výsledková listina'!$R:$R,0),1))</f>
      </c>
      <c r="BG34" s="81"/>
      <c r="BH34" s="79">
        <f t="shared" si="11"/>
      </c>
      <c r="BI34" s="84"/>
      <c r="BJ34" s="77">
        <f>IF(ISNA(MATCH(CONCATENATE(BJ$4,$A34),'Výsledková listina'!$R:$R,0)),"",INDEX('Výsledková listina'!$C:$C,MATCH(CONCATENATE(BJ$4,$A34),'Výsledková listina'!$R:$R,0),1))</f>
      </c>
      <c r="BK34" s="78">
        <f>IF(ISNA(MATCH(CONCATENATE(BJ$4,$A34),'Výsledková listina'!$R:$R,0)),"",INDEX('Výsledková listina'!$T:$T,MATCH(CONCATENATE(BJ$4,$A34),'Výsledková listina'!$R:$R,0),1))</f>
      </c>
      <c r="BL34" s="81"/>
      <c r="BM34" s="79">
        <f t="shared" si="12"/>
      </c>
      <c r="BN34" s="84"/>
      <c r="BO34" s="77">
        <f>IF(ISNA(MATCH(CONCATENATE(BO$4,$A34),'Výsledková listina'!$R:$R,0)),"",INDEX('Výsledková listina'!$C:$C,MATCH(CONCATENATE(BO$4,$A34),'Výsledková listina'!$R:$R,0),1))</f>
      </c>
      <c r="BP34" s="78">
        <f>IF(ISNA(MATCH(CONCATENATE(BO$4,$A34),'Výsledková listina'!$R:$R,0)),"",INDEX('Výsledková listina'!$T:$T,MATCH(CONCATENATE(BO$4,$A34),'Výsledková listina'!$R:$R,0),1))</f>
      </c>
      <c r="BQ34" s="81"/>
      <c r="BR34" s="79">
        <f t="shared" si="13"/>
      </c>
      <c r="BS34" s="84"/>
      <c r="BT34" s="77">
        <f>IF(ISNA(MATCH(CONCATENATE(BT$4,$A34),'Výsledková listina'!$R:$R,0)),"",INDEX('Výsledková listina'!$C:$C,MATCH(CONCATENATE(BT$4,$A34),'Výsledková listina'!$R:$R,0),1))</f>
      </c>
      <c r="BU34" s="78">
        <f>IF(ISNA(MATCH(CONCATENATE(BT$4,$A34),'Výsledková listina'!$R:$R,0)),"",INDEX('Výsledková listina'!$T:$T,MATCH(CONCATENATE(BT$4,$A34),'Výsledková listina'!$R:$R,0),1))</f>
      </c>
      <c r="BV34" s="81"/>
      <c r="BW34" s="79">
        <f t="shared" si="14"/>
      </c>
      <c r="BX34" s="84"/>
    </row>
    <row r="35" spans="1:76" s="82" customFormat="1" ht="34.5" customHeight="1">
      <c r="A35" s="85">
        <v>30</v>
      </c>
      <c r="B35" s="86">
        <f>IF(ISNA(MATCH(CONCATENATE(B$4,$A35),'Výsledková listina'!$R:$R,0)),"",INDEX('Výsledková listina'!$C:$C,MATCH(CONCATENATE(B$4,$A35),'Výsledková listina'!$R:$R,0),1))</f>
      </c>
      <c r="C35" s="87">
        <f>IF(ISNA(MATCH(CONCATENATE(B$4,$A35),'Výsledková listina'!$R:$R,0)),"",INDEX('Výsledková listina'!$T:$T,MATCH(CONCATENATE(B$4,$A35),'Výsledková listina'!$R:$R,0),1))</f>
      </c>
      <c r="D35" s="88"/>
      <c r="E35" s="89">
        <f t="shared" si="0"/>
      </c>
      <c r="F35" s="90"/>
      <c r="G35" s="86">
        <f>IF(ISNA(MATCH(CONCATENATE(G$4,$A35),'Výsledková listina'!$R:$R,0)),"",INDEX('Výsledková listina'!$C:$C,MATCH(CONCATENATE(G$4,$A35),'Výsledková listina'!$R:$R,0),1))</f>
      </c>
      <c r="H35" s="87">
        <f>IF(ISNA(MATCH(CONCATENATE(G$4,$A35),'Výsledková listina'!$R:$R,0)),"",INDEX('Výsledková listina'!$T:$T,MATCH(CONCATENATE(G$4,$A35),'Výsledková listina'!$R:$R,0),1))</f>
      </c>
      <c r="I35" s="88"/>
      <c r="J35" s="89">
        <f t="shared" si="1"/>
      </c>
      <c r="K35" s="90"/>
      <c r="L35" s="86">
        <f>IF(ISNA(MATCH(CONCATENATE(L$4,$A35),'Výsledková listina'!$R:$R,0)),"",INDEX('Výsledková listina'!$C:$C,MATCH(CONCATENATE(L$4,$A35),'Výsledková listina'!$R:$R,0),1))</f>
      </c>
      <c r="M35" s="87">
        <f>IF(ISNA(MATCH(CONCATENATE(L$4,$A35),'Výsledková listina'!$R:$R,0)),"",INDEX('Výsledková listina'!$T:$T,MATCH(CONCATENATE(L$4,$A35),'Výsledková listina'!$R:$R,0),1))</f>
      </c>
      <c r="N35" s="88"/>
      <c r="O35" s="89">
        <f t="shared" si="2"/>
      </c>
      <c r="P35" s="90"/>
      <c r="Q35" s="86">
        <f>IF(ISNA(MATCH(CONCATENATE(Q$4,$A35),'Výsledková listina'!$R:$R,0)),"",INDEX('Výsledková listina'!$C:$C,MATCH(CONCATENATE(Q$4,$A35),'Výsledková listina'!$R:$R,0),1))</f>
      </c>
      <c r="R35" s="87">
        <f>IF(ISNA(MATCH(CONCATENATE(Q$4,$A35),'Výsledková listina'!$R:$R,0)),"",INDEX('Výsledková listina'!$T:$T,MATCH(CONCATENATE(Q$4,$A35),'Výsledková listina'!$R:$R,0),1))</f>
      </c>
      <c r="S35" s="88"/>
      <c r="T35" s="89">
        <f t="shared" si="3"/>
      </c>
      <c r="U35" s="90"/>
      <c r="V35" s="86">
        <f>IF(ISNA(MATCH(CONCATENATE(V$4,$A35),'Výsledková listina'!$R:$R,0)),"",INDEX('Výsledková listina'!$C:$C,MATCH(CONCATENATE(V$4,$A35),'Výsledková listina'!$R:$R,0),1))</f>
      </c>
      <c r="W35" s="87">
        <f>IF(ISNA(MATCH(CONCATENATE(V$4,$A35),'Výsledková listina'!$R:$R,0)),"",INDEX('Výsledková listina'!$T:$T,MATCH(CONCATENATE(V$4,$A35),'Výsledková listina'!$R:$R,0),1))</f>
      </c>
      <c r="X35" s="88"/>
      <c r="Y35" s="89">
        <f t="shared" si="4"/>
      </c>
      <c r="Z35" s="90"/>
      <c r="AA35" s="86">
        <f>IF(ISNA(MATCH(CONCATENATE(AA$4,$A35),'Výsledková listina'!$R:$R,0)),"",INDEX('Výsledková listina'!$C:$C,MATCH(CONCATENATE(AA$4,$A35),'Výsledková listina'!$R:$R,0),1))</f>
      </c>
      <c r="AB35" s="87">
        <f>IF(ISNA(MATCH(CONCATENATE(AA$4,$A35),'Výsledková listina'!$R:$R,0)),"",INDEX('Výsledková listina'!$T:$T,MATCH(CONCATENATE(AA$4,$A35),'Výsledková listina'!$R:$R,0),1))</f>
      </c>
      <c r="AC35" s="88"/>
      <c r="AD35" s="89">
        <f t="shared" si="5"/>
      </c>
      <c r="AE35" s="90"/>
      <c r="AF35" s="86">
        <f>IF(ISNA(MATCH(CONCATENATE(AF$4,$A35),'Výsledková listina'!$R:$R,0)),"",INDEX('Výsledková listina'!$C:$C,MATCH(CONCATENATE(AF$4,$A35),'Výsledková listina'!$R:$R,0),1))</f>
      </c>
      <c r="AG35" s="87">
        <f>IF(ISNA(MATCH(CONCATENATE(AF$4,$A35),'Výsledková listina'!$R:$R,0)),"",INDEX('Výsledková listina'!$T:$T,MATCH(CONCATENATE(AF$4,$A35),'Výsledková listina'!$R:$R,0),1))</f>
      </c>
      <c r="AH35" s="88"/>
      <c r="AI35" s="89">
        <f t="shared" si="6"/>
      </c>
      <c r="AJ35" s="90"/>
      <c r="AK35" s="86">
        <f>IF(ISNA(MATCH(CONCATENATE(AK$4,$A35),'Výsledková listina'!$R:$R,0)),"",INDEX('Výsledková listina'!$C:$C,MATCH(CONCATENATE(AK$4,$A35),'Výsledková listina'!$R:$R,0),1))</f>
      </c>
      <c r="AL35" s="87">
        <f>IF(ISNA(MATCH(CONCATENATE(AK$4,$A35),'Výsledková listina'!$R:$R,0)),"",INDEX('Výsledková listina'!$T:$T,MATCH(CONCATENATE(AK$4,$A35),'Výsledková listina'!$R:$R,0),1))</f>
      </c>
      <c r="AM35" s="88"/>
      <c r="AN35" s="89">
        <f t="shared" si="7"/>
      </c>
      <c r="AO35" s="90"/>
      <c r="AP35" s="86">
        <f>IF(ISNA(MATCH(CONCATENATE(AP$4,$A35),'Výsledková listina'!$R:$R,0)),"",INDEX('Výsledková listina'!$C:$C,MATCH(CONCATENATE(AP$4,$A35),'Výsledková listina'!$R:$R,0),1))</f>
      </c>
      <c r="AQ35" s="87">
        <f>IF(ISNA(MATCH(CONCATENATE(AP$4,$A35),'Výsledková listina'!$R:$R,0)),"",INDEX('Výsledková listina'!$T:$T,MATCH(CONCATENATE(AP$4,$A35),'Výsledková listina'!$R:$R,0),1))</f>
      </c>
      <c r="AR35" s="88"/>
      <c r="AS35" s="89">
        <f t="shared" si="8"/>
      </c>
      <c r="AT35" s="90"/>
      <c r="AU35" s="86">
        <f>IF(ISNA(MATCH(CONCATENATE(AU$4,$A35),'Výsledková listina'!$R:$R,0)),"",INDEX('Výsledková listina'!$C:$C,MATCH(CONCATENATE(AU$4,$A35),'Výsledková listina'!$R:$R,0),1))</f>
      </c>
      <c r="AV35" s="87">
        <f>IF(ISNA(MATCH(CONCATENATE(AU$4,$A35),'Výsledková listina'!$R:$R,0)),"",INDEX('Výsledková listina'!$T:$T,MATCH(CONCATENATE(AU$4,$A35),'Výsledková listina'!$R:$R,0),1))</f>
      </c>
      <c r="AW35" s="88"/>
      <c r="AX35" s="89">
        <f t="shared" si="9"/>
      </c>
      <c r="AY35" s="90"/>
      <c r="AZ35" s="86">
        <f>IF(ISNA(MATCH(CONCATENATE(AZ$4,$A35),'Výsledková listina'!$R:$R,0)),"",INDEX('Výsledková listina'!$C:$C,MATCH(CONCATENATE(AZ$4,$A35),'Výsledková listina'!$R:$R,0),1))</f>
      </c>
      <c r="BA35" s="87">
        <f>IF(ISNA(MATCH(CONCATENATE(AZ$4,$A35),'Výsledková listina'!$R:$R,0)),"",INDEX('Výsledková listina'!$T:$T,MATCH(CONCATENATE(AZ$4,$A35),'Výsledková listina'!$R:$R,0),1))</f>
      </c>
      <c r="BB35" s="88"/>
      <c r="BC35" s="89">
        <f t="shared" si="10"/>
      </c>
      <c r="BD35" s="90"/>
      <c r="BE35" s="86">
        <f>IF(ISNA(MATCH(CONCATENATE(BE$4,$A35),'Výsledková listina'!$R:$R,0)),"",INDEX('Výsledková listina'!$C:$C,MATCH(CONCATENATE(BE$4,$A35),'Výsledková listina'!$R:$R,0),1))</f>
      </c>
      <c r="BF35" s="87">
        <f>IF(ISNA(MATCH(CONCATENATE(BE$4,$A35),'Výsledková listina'!$R:$R,0)),"",INDEX('Výsledková listina'!$T:$T,MATCH(CONCATENATE(BE$4,$A35),'Výsledková listina'!$R:$R,0),1))</f>
      </c>
      <c r="BG35" s="88"/>
      <c r="BH35" s="89">
        <f t="shared" si="11"/>
      </c>
      <c r="BI35" s="90"/>
      <c r="BJ35" s="86">
        <f>IF(ISNA(MATCH(CONCATENATE(BJ$4,$A35),'Výsledková listina'!$R:$R,0)),"",INDEX('Výsledková listina'!$C:$C,MATCH(CONCATENATE(BJ$4,$A35),'Výsledková listina'!$R:$R,0),1))</f>
      </c>
      <c r="BK35" s="87">
        <f>IF(ISNA(MATCH(CONCATENATE(BJ$4,$A35),'Výsledková listina'!$R:$R,0)),"",INDEX('Výsledková listina'!$T:$T,MATCH(CONCATENATE(BJ$4,$A35),'Výsledková listina'!$R:$R,0),1))</f>
      </c>
      <c r="BL35" s="88"/>
      <c r="BM35" s="89">
        <f t="shared" si="12"/>
      </c>
      <c r="BN35" s="90"/>
      <c r="BO35" s="86">
        <f>IF(ISNA(MATCH(CONCATENATE(BO$4,$A35),'Výsledková listina'!$R:$R,0)),"",INDEX('Výsledková listina'!$C:$C,MATCH(CONCATENATE(BO$4,$A35),'Výsledková listina'!$R:$R,0),1))</f>
      </c>
      <c r="BP35" s="87">
        <f>IF(ISNA(MATCH(CONCATENATE(BO$4,$A35),'Výsledková listina'!$R:$R,0)),"",INDEX('Výsledková listina'!$T:$T,MATCH(CONCATENATE(BO$4,$A35),'Výsledková listina'!$R:$R,0),1))</f>
      </c>
      <c r="BQ35" s="88"/>
      <c r="BR35" s="89">
        <f t="shared" si="13"/>
      </c>
      <c r="BS35" s="90"/>
      <c r="BT35" s="86">
        <f>IF(ISNA(MATCH(CONCATENATE(BT$4,$A35),'Výsledková listina'!$R:$R,0)),"",INDEX('Výsledková listina'!$C:$C,MATCH(CONCATENATE(BT$4,$A35),'Výsledková listina'!$R:$R,0),1))</f>
      </c>
      <c r="BU35" s="87">
        <f>IF(ISNA(MATCH(CONCATENATE(BT$4,$A35),'Výsledková listina'!$R:$R,0)),"",INDEX('Výsledková listina'!$T:$T,MATCH(CONCATENATE(BT$4,$A35),'Výsledková listina'!$R:$R,0),1))</f>
      </c>
      <c r="BV35" s="88"/>
      <c r="BW35" s="89">
        <f t="shared" si="14"/>
      </c>
      <c r="BX35" s="90"/>
    </row>
    <row r="37" spans="2:73" ht="15.75">
      <c r="B37" s="6"/>
      <c r="C37" s="6"/>
      <c r="G37" s="6"/>
      <c r="H37" s="6"/>
      <c r="L37" s="6"/>
      <c r="M37" s="6"/>
      <c r="Q37" s="6"/>
      <c r="R37" s="6"/>
      <c r="V37" s="6"/>
      <c r="W37" s="6"/>
      <c r="AA37" s="6"/>
      <c r="AB37" s="6"/>
      <c r="AF37" s="6"/>
      <c r="AG37" s="6"/>
      <c r="AK37" s="6"/>
      <c r="AL37" s="6"/>
      <c r="AP37" s="6"/>
      <c r="AQ37" s="6"/>
      <c r="AU37" s="6"/>
      <c r="AV37" s="6"/>
      <c r="AZ37" s="6"/>
      <c r="BA37" s="6"/>
      <c r="BE37" s="6"/>
      <c r="BF37" s="6"/>
      <c r="BJ37" s="6"/>
      <c r="BK37" s="6"/>
      <c r="BO37" s="6"/>
      <c r="BP37" s="6"/>
      <c r="BT37" s="6"/>
      <c r="BU37" s="6"/>
    </row>
    <row r="38" spans="2:3" ht="15.75">
      <c r="B38" s="91"/>
      <c r="C38" s="91"/>
    </row>
  </sheetData>
  <sheetProtection selectLockedCells="1" selectUnlockedCells="1"/>
  <mergeCells count="61">
    <mergeCell ref="BT4:BX4"/>
    <mergeCell ref="AP4:AT4"/>
    <mergeCell ref="AU4:AY4"/>
    <mergeCell ref="AZ4:BD4"/>
    <mergeCell ref="BE4:BI4"/>
    <mergeCell ref="BJ4:BN4"/>
    <mergeCell ref="BO4:BS4"/>
    <mergeCell ref="BO3:BS3"/>
    <mergeCell ref="BT3:BX3"/>
    <mergeCell ref="B4:F4"/>
    <mergeCell ref="G4:K4"/>
    <mergeCell ref="L4:P4"/>
    <mergeCell ref="Q4:U4"/>
    <mergeCell ref="V4:Z4"/>
    <mergeCell ref="AA4:AE4"/>
    <mergeCell ref="AF4:AJ4"/>
    <mergeCell ref="AK4:AO4"/>
    <mergeCell ref="AK3:AO3"/>
    <mergeCell ref="AP3:AT3"/>
    <mergeCell ref="AU3:AY3"/>
    <mergeCell ref="AZ3:BD3"/>
    <mergeCell ref="BE3:BI3"/>
    <mergeCell ref="BJ3:BN3"/>
    <mergeCell ref="BO2:BS2"/>
    <mergeCell ref="BT2:BX2"/>
    <mergeCell ref="A3:A5"/>
    <mergeCell ref="B3:F3"/>
    <mergeCell ref="G3:K3"/>
    <mergeCell ref="L3:P3"/>
    <mergeCell ref="Q3:U3"/>
    <mergeCell ref="V3:Z3"/>
    <mergeCell ref="AA3:AE3"/>
    <mergeCell ref="AF3:AJ3"/>
    <mergeCell ref="AK2:AO2"/>
    <mergeCell ref="AP2:AT2"/>
    <mergeCell ref="AU2:AY2"/>
    <mergeCell ref="AZ2:BD2"/>
    <mergeCell ref="BE2:BI2"/>
    <mergeCell ref="BJ2:BN2"/>
    <mergeCell ref="BJ1:BN1"/>
    <mergeCell ref="BO1:BS1"/>
    <mergeCell ref="BT1:BX1"/>
    <mergeCell ref="B2:F2"/>
    <mergeCell ref="G2:K2"/>
    <mergeCell ref="L2:P2"/>
    <mergeCell ref="Q2:U2"/>
    <mergeCell ref="V2:Z2"/>
    <mergeCell ref="AA2:AE2"/>
    <mergeCell ref="AF2:AJ2"/>
    <mergeCell ref="AF1:AJ1"/>
    <mergeCell ref="AK1:AO1"/>
    <mergeCell ref="AP1:AT1"/>
    <mergeCell ref="AU1:AY1"/>
    <mergeCell ref="AZ1:BD1"/>
    <mergeCell ref="BE1:BI1"/>
    <mergeCell ref="B1:F1"/>
    <mergeCell ref="G1:K1"/>
    <mergeCell ref="L1:P1"/>
    <mergeCell ref="Q1:U1"/>
    <mergeCell ref="V1:Z1"/>
    <mergeCell ref="AA1:AE1"/>
  </mergeCells>
  <printOptions horizontalCentered="1"/>
  <pageMargins left="0.19652777777777777" right="0.19652777777777777" top="0.6305555555555555" bottom="0.39305555555555555" header="0.31527777777777777" footer="0.19652777777777777"/>
  <pageSetup fitToWidth="0" fitToHeight="1" horizontalDpi="300" verticalDpi="3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80" zoomScaleNormal="75" zoomScaleSheetLayoutView="80" zoomScalePageLayoutView="0" workbookViewId="0" topLeftCell="A3">
      <pane xSplit="1" ySplit="3" topLeftCell="B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D15" sqref="D15"/>
    </sheetView>
  </sheetViews>
  <sheetFormatPr defaultColWidth="5.25390625" defaultRowHeight="12.75"/>
  <cols>
    <col min="1" max="1" width="6.375" style="66" customWidth="1"/>
    <col min="2" max="2" width="25.75390625" style="67" customWidth="1"/>
    <col min="3" max="3" width="30.75390625" style="67" customWidth="1"/>
    <col min="4" max="4" width="10.75390625" style="1" customWidth="1"/>
    <col min="5" max="5" width="7.125" style="68" customWidth="1"/>
    <col min="6" max="6" width="15.75390625" style="1" customWidth="1"/>
    <col min="7" max="7" width="25.75390625" style="67" customWidth="1"/>
    <col min="8" max="8" width="30.75390625" style="67" customWidth="1"/>
    <col min="9" max="9" width="10.75390625" style="1" customWidth="1"/>
    <col min="10" max="10" width="7.125" style="68" customWidth="1"/>
    <col min="11" max="11" width="15.75390625" style="1" customWidth="1"/>
    <col min="12" max="12" width="25.75390625" style="67" customWidth="1"/>
    <col min="13" max="13" width="30.75390625" style="67" customWidth="1"/>
    <col min="14" max="14" width="10.75390625" style="1" customWidth="1"/>
    <col min="15" max="15" width="6.75390625" style="68" customWidth="1"/>
    <col min="16" max="16" width="15.75390625" style="1" customWidth="1"/>
    <col min="17" max="17" width="25.75390625" style="67" customWidth="1"/>
    <col min="18" max="18" width="30.75390625" style="67" customWidth="1"/>
    <col min="19" max="19" width="10.75390625" style="1" customWidth="1"/>
    <col min="20" max="20" width="6.75390625" style="68" customWidth="1"/>
    <col min="21" max="21" width="15.75390625" style="1" customWidth="1"/>
    <col min="22" max="22" width="25.75390625" style="67" customWidth="1"/>
    <col min="23" max="23" width="30.75390625" style="67" customWidth="1"/>
    <col min="24" max="24" width="10.75390625" style="1" customWidth="1"/>
    <col min="25" max="25" width="6.75390625" style="68" customWidth="1"/>
    <col min="26" max="26" width="15.75390625" style="1" customWidth="1"/>
    <col min="27" max="27" width="25.75390625" style="67" customWidth="1"/>
    <col min="28" max="28" width="30.75390625" style="67" customWidth="1"/>
    <col min="29" max="29" width="10.75390625" style="1" customWidth="1"/>
    <col min="30" max="30" width="6.75390625" style="68" customWidth="1"/>
    <col min="31" max="31" width="15.75390625" style="1" customWidth="1"/>
    <col min="32" max="32" width="25.75390625" style="67" customWidth="1"/>
    <col min="33" max="33" width="30.75390625" style="67" customWidth="1"/>
    <col min="34" max="34" width="10.75390625" style="1" customWidth="1"/>
    <col min="35" max="35" width="6.75390625" style="68" customWidth="1"/>
    <col min="36" max="36" width="15.75390625" style="1" customWidth="1"/>
    <col min="37" max="37" width="25.75390625" style="67" customWidth="1"/>
    <col min="38" max="38" width="30.75390625" style="67" customWidth="1"/>
    <col min="39" max="39" width="10.75390625" style="1" customWidth="1"/>
    <col min="40" max="40" width="6.75390625" style="68" customWidth="1"/>
    <col min="41" max="41" width="15.75390625" style="1" customWidth="1"/>
    <col min="42" max="42" width="25.75390625" style="67" customWidth="1"/>
    <col min="43" max="43" width="30.75390625" style="67" customWidth="1"/>
    <col min="44" max="44" width="10.75390625" style="1" customWidth="1"/>
    <col min="45" max="45" width="6.75390625" style="68" customWidth="1"/>
    <col min="46" max="46" width="15.75390625" style="1" customWidth="1"/>
    <col min="47" max="47" width="25.75390625" style="67" customWidth="1"/>
    <col min="48" max="48" width="30.75390625" style="67" customWidth="1"/>
    <col min="49" max="49" width="10.75390625" style="1" customWidth="1"/>
    <col min="50" max="50" width="6.75390625" style="68" customWidth="1"/>
    <col min="51" max="51" width="15.75390625" style="1" customWidth="1"/>
    <col min="52" max="52" width="25.75390625" style="67" customWidth="1"/>
    <col min="53" max="53" width="30.75390625" style="67" customWidth="1"/>
    <col min="54" max="54" width="10.75390625" style="1" customWidth="1"/>
    <col min="55" max="55" width="6.75390625" style="68" customWidth="1"/>
    <col min="56" max="56" width="15.75390625" style="1" customWidth="1"/>
    <col min="57" max="57" width="25.75390625" style="67" customWidth="1"/>
    <col min="58" max="58" width="30.75390625" style="67" customWidth="1"/>
    <col min="59" max="59" width="10.75390625" style="1" customWidth="1"/>
    <col min="60" max="60" width="6.75390625" style="68" customWidth="1"/>
    <col min="61" max="61" width="15.75390625" style="1" customWidth="1"/>
    <col min="62" max="62" width="25.75390625" style="67" customWidth="1"/>
    <col min="63" max="63" width="30.75390625" style="67" customWidth="1"/>
    <col min="64" max="64" width="10.75390625" style="1" customWidth="1"/>
    <col min="65" max="65" width="6.75390625" style="68" customWidth="1"/>
    <col min="66" max="66" width="15.75390625" style="1" customWidth="1"/>
    <col min="67" max="67" width="25.75390625" style="67" customWidth="1"/>
    <col min="68" max="68" width="30.75390625" style="67" customWidth="1"/>
    <col min="69" max="69" width="10.75390625" style="1" customWidth="1"/>
    <col min="70" max="70" width="6.75390625" style="68" customWidth="1"/>
    <col min="71" max="71" width="15.75390625" style="1" customWidth="1"/>
    <col min="72" max="72" width="25.75390625" style="67" customWidth="1"/>
    <col min="73" max="73" width="30.75390625" style="67" customWidth="1"/>
    <col min="74" max="74" width="10.75390625" style="1" customWidth="1"/>
    <col min="75" max="75" width="6.75390625" style="68" customWidth="1"/>
    <col min="76" max="76" width="15.75390625" style="1" customWidth="1"/>
    <col min="77" max="16384" width="5.25390625" style="1" customWidth="1"/>
  </cols>
  <sheetData>
    <row r="1" spans="1:76" ht="15.75">
      <c r="A1" s="69"/>
      <c r="B1" s="155" t="str">
        <f>CONCATENATE('Základní list'!$E$3)</f>
        <v>KP a D 1. kolo</v>
      </c>
      <c r="C1" s="155"/>
      <c r="D1" s="155"/>
      <c r="E1" s="155"/>
      <c r="F1" s="155"/>
      <c r="G1" s="155" t="str">
        <f>CONCATENATE('Základní list'!$E$3)</f>
        <v>KP a D 1. kolo</v>
      </c>
      <c r="H1" s="155"/>
      <c r="I1" s="155"/>
      <c r="J1" s="155"/>
      <c r="K1" s="155"/>
      <c r="L1" s="155" t="str">
        <f>CONCATENATE('Základní list'!$E$3)</f>
        <v>KP a D 1. kolo</v>
      </c>
      <c r="M1" s="155"/>
      <c r="N1" s="155"/>
      <c r="O1" s="155"/>
      <c r="P1" s="155"/>
      <c r="Q1" s="155" t="str">
        <f>CONCATENATE('Základní list'!$E$3)</f>
        <v>KP a D 1. kolo</v>
      </c>
      <c r="R1" s="155"/>
      <c r="S1" s="155"/>
      <c r="T1" s="155"/>
      <c r="U1" s="155"/>
      <c r="V1" s="155" t="str">
        <f>CONCATENATE('Základní list'!$E$3)</f>
        <v>KP a D 1. kolo</v>
      </c>
      <c r="W1" s="155"/>
      <c r="X1" s="155"/>
      <c r="Y1" s="155"/>
      <c r="Z1" s="155"/>
      <c r="AA1" s="155" t="str">
        <f>CONCATENATE('Základní list'!$E$3)</f>
        <v>KP a D 1. kolo</v>
      </c>
      <c r="AB1" s="155"/>
      <c r="AC1" s="155"/>
      <c r="AD1" s="155"/>
      <c r="AE1" s="155"/>
      <c r="AF1" s="155" t="str">
        <f>CONCATENATE('Základní list'!$E$3)</f>
        <v>KP a D 1. kolo</v>
      </c>
      <c r="AG1" s="155"/>
      <c r="AH1" s="155"/>
      <c r="AI1" s="155"/>
      <c r="AJ1" s="155"/>
      <c r="AK1" s="155" t="str">
        <f>CONCATENATE('Základní list'!$E$3)</f>
        <v>KP a D 1. kolo</v>
      </c>
      <c r="AL1" s="155"/>
      <c r="AM1" s="155"/>
      <c r="AN1" s="155"/>
      <c r="AO1" s="155"/>
      <c r="AP1" s="155" t="str">
        <f>CONCATENATE('Základní list'!$E$3)</f>
        <v>KP a D 1. kolo</v>
      </c>
      <c r="AQ1" s="155"/>
      <c r="AR1" s="155"/>
      <c r="AS1" s="155"/>
      <c r="AT1" s="155"/>
      <c r="AU1" s="155" t="str">
        <f>CONCATENATE('Základní list'!$E$3)</f>
        <v>KP a D 1. kolo</v>
      </c>
      <c r="AV1" s="155"/>
      <c r="AW1" s="155"/>
      <c r="AX1" s="155"/>
      <c r="AY1" s="155"/>
      <c r="AZ1" s="155" t="str">
        <f>CONCATENATE('Základní list'!$E$3)</f>
        <v>KP a D 1. kolo</v>
      </c>
      <c r="BA1" s="155"/>
      <c r="BB1" s="155"/>
      <c r="BC1" s="155"/>
      <c r="BD1" s="155"/>
      <c r="BE1" s="155" t="str">
        <f>CONCATENATE('Základní list'!$E$3)</f>
        <v>KP a D 1. kolo</v>
      </c>
      <c r="BF1" s="155"/>
      <c r="BG1" s="155"/>
      <c r="BH1" s="155"/>
      <c r="BI1" s="155"/>
      <c r="BJ1" s="155" t="str">
        <f>CONCATENATE('Základní list'!$E$3)</f>
        <v>KP a D 1. kolo</v>
      </c>
      <c r="BK1" s="155"/>
      <c r="BL1" s="155"/>
      <c r="BM1" s="155"/>
      <c r="BN1" s="155"/>
      <c r="BO1" s="155" t="str">
        <f>CONCATENATE('Základní list'!$E$3)</f>
        <v>KP a D 1. kolo</v>
      </c>
      <c r="BP1" s="155"/>
      <c r="BQ1" s="155"/>
      <c r="BR1" s="155"/>
      <c r="BS1" s="155"/>
      <c r="BT1" s="155" t="str">
        <f>CONCATENATE('Základní list'!$E$3)</f>
        <v>KP a D 1. kolo</v>
      </c>
      <c r="BU1" s="155"/>
      <c r="BV1" s="155"/>
      <c r="BW1" s="155"/>
      <c r="BX1" s="155"/>
    </row>
    <row r="2" spans="1:76" s="71" customFormat="1" ht="12.75">
      <c r="A2" s="70"/>
      <c r="B2" s="156">
        <f>CONCATENATE('Základní list'!$F$4)</f>
      </c>
      <c r="C2" s="156"/>
      <c r="D2" s="156"/>
      <c r="E2" s="156"/>
      <c r="F2" s="156"/>
      <c r="G2" s="156">
        <f>CONCATENATE('Základní list'!$F$4)</f>
      </c>
      <c r="H2" s="156"/>
      <c r="I2" s="156"/>
      <c r="J2" s="156"/>
      <c r="K2" s="156"/>
      <c r="L2" s="156">
        <f>CONCATENATE('Základní list'!$F$4)</f>
      </c>
      <c r="M2" s="156"/>
      <c r="N2" s="156"/>
      <c r="O2" s="156"/>
      <c r="P2" s="156"/>
      <c r="Q2" s="156">
        <f>CONCATENATE('Základní list'!$F$4)</f>
      </c>
      <c r="R2" s="156"/>
      <c r="S2" s="156"/>
      <c r="T2" s="156"/>
      <c r="U2" s="156"/>
      <c r="V2" s="156">
        <f>CONCATENATE('Základní list'!$F$4)</f>
      </c>
      <c r="W2" s="156"/>
      <c r="X2" s="156"/>
      <c r="Y2" s="156"/>
      <c r="Z2" s="156"/>
      <c r="AA2" s="156">
        <f>CONCATENATE('Základní list'!$F$4)</f>
      </c>
      <c r="AB2" s="156"/>
      <c r="AC2" s="156"/>
      <c r="AD2" s="156"/>
      <c r="AE2" s="156"/>
      <c r="AF2" s="156">
        <f>CONCATENATE('Základní list'!$F$4)</f>
      </c>
      <c r="AG2" s="156"/>
      <c r="AH2" s="156"/>
      <c r="AI2" s="156"/>
      <c r="AJ2" s="156"/>
      <c r="AK2" s="156">
        <f>CONCATENATE('Základní list'!$F$4)</f>
      </c>
      <c r="AL2" s="156"/>
      <c r="AM2" s="156"/>
      <c r="AN2" s="156"/>
      <c r="AO2" s="156"/>
      <c r="AP2" s="156">
        <f>CONCATENATE('Základní list'!$F$4)</f>
      </c>
      <c r="AQ2" s="156"/>
      <c r="AR2" s="156"/>
      <c r="AS2" s="156"/>
      <c r="AT2" s="156"/>
      <c r="AU2" s="156">
        <f>CONCATENATE('Základní list'!$F$4)</f>
      </c>
      <c r="AV2" s="156"/>
      <c r="AW2" s="156"/>
      <c r="AX2" s="156"/>
      <c r="AY2" s="156"/>
      <c r="AZ2" s="156">
        <f>CONCATENATE('Základní list'!$F$4)</f>
      </c>
      <c r="BA2" s="156"/>
      <c r="BB2" s="156"/>
      <c r="BC2" s="156"/>
      <c r="BD2" s="156"/>
      <c r="BE2" s="156">
        <f>CONCATENATE('Základní list'!$F$4)</f>
      </c>
      <c r="BF2" s="156"/>
      <c r="BG2" s="156"/>
      <c r="BH2" s="156"/>
      <c r="BI2" s="156"/>
      <c r="BJ2" s="156">
        <f>CONCATENATE('Základní list'!$F$4)</f>
      </c>
      <c r="BK2" s="156"/>
      <c r="BL2" s="156"/>
      <c r="BM2" s="156"/>
      <c r="BN2" s="156"/>
      <c r="BO2" s="156">
        <f>CONCATENATE('Základní list'!$F$4)</f>
      </c>
      <c r="BP2" s="156"/>
      <c r="BQ2" s="156"/>
      <c r="BR2" s="156"/>
      <c r="BS2" s="156"/>
      <c r="BT2" s="156">
        <f>CONCATENATE('Základní list'!$F$4)</f>
      </c>
      <c r="BU2" s="156"/>
      <c r="BV2" s="156"/>
      <c r="BW2" s="156"/>
      <c r="BX2" s="156"/>
    </row>
    <row r="3" spans="1:76" ht="16.5" customHeight="1">
      <c r="A3" s="157" t="s">
        <v>114</v>
      </c>
      <c r="B3" s="158" t="s">
        <v>115</v>
      </c>
      <c r="C3" s="158"/>
      <c r="D3" s="158"/>
      <c r="E3" s="158"/>
      <c r="F3" s="158"/>
      <c r="G3" s="158" t="s">
        <v>115</v>
      </c>
      <c r="H3" s="158"/>
      <c r="I3" s="158"/>
      <c r="J3" s="158"/>
      <c r="K3" s="158" t="s">
        <v>116</v>
      </c>
      <c r="L3" s="158" t="s">
        <v>115</v>
      </c>
      <c r="M3" s="158"/>
      <c r="N3" s="158"/>
      <c r="O3" s="158"/>
      <c r="P3" s="158" t="s">
        <v>116</v>
      </c>
      <c r="Q3" s="158" t="s">
        <v>115</v>
      </c>
      <c r="R3" s="158"/>
      <c r="S3" s="158"/>
      <c r="T3" s="158"/>
      <c r="U3" s="158" t="s">
        <v>116</v>
      </c>
      <c r="V3" s="158" t="s">
        <v>115</v>
      </c>
      <c r="W3" s="158"/>
      <c r="X3" s="158"/>
      <c r="Y3" s="158"/>
      <c r="Z3" s="158" t="s">
        <v>116</v>
      </c>
      <c r="AA3" s="158" t="s">
        <v>115</v>
      </c>
      <c r="AB3" s="158"/>
      <c r="AC3" s="158"/>
      <c r="AD3" s="158"/>
      <c r="AE3" s="158" t="s">
        <v>116</v>
      </c>
      <c r="AF3" s="158" t="s">
        <v>115</v>
      </c>
      <c r="AG3" s="158"/>
      <c r="AH3" s="158"/>
      <c r="AI3" s="158"/>
      <c r="AJ3" s="158" t="s">
        <v>116</v>
      </c>
      <c r="AK3" s="158" t="s">
        <v>115</v>
      </c>
      <c r="AL3" s="158"/>
      <c r="AM3" s="158"/>
      <c r="AN3" s="158"/>
      <c r="AO3" s="158" t="s">
        <v>116</v>
      </c>
      <c r="AP3" s="158" t="s">
        <v>115</v>
      </c>
      <c r="AQ3" s="158"/>
      <c r="AR3" s="158"/>
      <c r="AS3" s="158"/>
      <c r="AT3" s="158" t="s">
        <v>116</v>
      </c>
      <c r="AU3" s="158" t="s">
        <v>115</v>
      </c>
      <c r="AV3" s="158"/>
      <c r="AW3" s="158"/>
      <c r="AX3" s="158"/>
      <c r="AY3" s="158" t="s">
        <v>116</v>
      </c>
      <c r="AZ3" s="158" t="s">
        <v>115</v>
      </c>
      <c r="BA3" s="158"/>
      <c r="BB3" s="158"/>
      <c r="BC3" s="158"/>
      <c r="BD3" s="158" t="s">
        <v>116</v>
      </c>
      <c r="BE3" s="158" t="s">
        <v>115</v>
      </c>
      <c r="BF3" s="158"/>
      <c r="BG3" s="158"/>
      <c r="BH3" s="158"/>
      <c r="BI3" s="158" t="s">
        <v>116</v>
      </c>
      <c r="BJ3" s="158" t="s">
        <v>115</v>
      </c>
      <c r="BK3" s="158"/>
      <c r="BL3" s="158"/>
      <c r="BM3" s="158"/>
      <c r="BN3" s="158" t="s">
        <v>116</v>
      </c>
      <c r="BO3" s="158" t="s">
        <v>115</v>
      </c>
      <c r="BP3" s="158"/>
      <c r="BQ3" s="158"/>
      <c r="BR3" s="158"/>
      <c r="BS3" s="158" t="s">
        <v>116</v>
      </c>
      <c r="BT3" s="158" t="s">
        <v>115</v>
      </c>
      <c r="BU3" s="158"/>
      <c r="BV3" s="158"/>
      <c r="BW3" s="158"/>
      <c r="BX3" s="158" t="s">
        <v>116</v>
      </c>
    </row>
    <row r="4" spans="1:76" s="68" customFormat="1" ht="16.5" customHeight="1">
      <c r="A4" s="157"/>
      <c r="B4" s="159" t="str">
        <f>IF(ISBLANK('Základní list'!$C11),"",'Základní list'!$A11)</f>
        <v>A</v>
      </c>
      <c r="C4" s="159"/>
      <c r="D4" s="159"/>
      <c r="E4" s="159"/>
      <c r="F4" s="159"/>
      <c r="G4" s="159" t="str">
        <f>IF(ISBLANK('Základní list'!$C12),"",'Základní list'!$A12)</f>
        <v>B</v>
      </c>
      <c r="H4" s="159"/>
      <c r="I4" s="159"/>
      <c r="J4" s="159"/>
      <c r="K4" s="159"/>
      <c r="L4" s="159" t="str">
        <f>IF(ISBLANK('Základní list'!$C13),"",'Základní list'!$A13)</f>
        <v>C</v>
      </c>
      <c r="M4" s="159"/>
      <c r="N4" s="159"/>
      <c r="O4" s="159"/>
      <c r="P4" s="159"/>
      <c r="Q4" s="159" t="str">
        <f>IF(ISBLANK('Základní list'!$C14),"",'Základní list'!$A14)</f>
        <v>D</v>
      </c>
      <c r="R4" s="159"/>
      <c r="S4" s="159"/>
      <c r="T4" s="159"/>
      <c r="U4" s="159"/>
      <c r="V4" s="159" t="str">
        <f>IF(ISBLANK('Základní list'!$C15),"",'Základní list'!$A15)</f>
        <v>E</v>
      </c>
      <c r="W4" s="159"/>
      <c r="X4" s="159"/>
      <c r="Y4" s="159"/>
      <c r="Z4" s="159"/>
      <c r="AA4" s="159" t="str">
        <f>IF(ISBLANK('Základní list'!$C16),"",'Základní list'!$A16)</f>
        <v>F</v>
      </c>
      <c r="AB4" s="159"/>
      <c r="AC4" s="159"/>
      <c r="AD4" s="159"/>
      <c r="AE4" s="159"/>
      <c r="AF4" s="159" t="str">
        <f>IF(ISBLANK('Základní list'!$C17),"",'Základní list'!$A17)</f>
        <v>G</v>
      </c>
      <c r="AG4" s="159"/>
      <c r="AH4" s="159"/>
      <c r="AI4" s="159"/>
      <c r="AJ4" s="159"/>
      <c r="AK4" s="159" t="str">
        <f>IF(ISBLANK('Základní list'!$C18),"",'Základní list'!$A18)</f>
        <v>H</v>
      </c>
      <c r="AL4" s="159"/>
      <c r="AM4" s="159"/>
      <c r="AN4" s="159"/>
      <c r="AO4" s="159"/>
      <c r="AP4" s="159" t="str">
        <f>IF(ISBLANK('Základní list'!$C19),"",'Základní list'!$A19)</f>
        <v>I</v>
      </c>
      <c r="AQ4" s="159"/>
      <c r="AR4" s="159"/>
      <c r="AS4" s="159"/>
      <c r="AT4" s="159"/>
      <c r="AU4" s="159" t="str">
        <f>IF(ISBLANK('Základní list'!$C20),"",'Základní list'!$A20)</f>
        <v>J</v>
      </c>
      <c r="AV4" s="159"/>
      <c r="AW4" s="159"/>
      <c r="AX4" s="159"/>
      <c r="AY4" s="159"/>
      <c r="AZ4" s="159" t="str">
        <f>IF(ISBLANK('Základní list'!$C21),"",'Základní list'!$A21)</f>
        <v>K</v>
      </c>
      <c r="BA4" s="159"/>
      <c r="BB4" s="159"/>
      <c r="BC4" s="159"/>
      <c r="BD4" s="159"/>
      <c r="BE4" s="159" t="str">
        <f>IF(ISBLANK('Základní list'!$C22),"",'Základní list'!$A22)</f>
        <v>L</v>
      </c>
      <c r="BF4" s="159"/>
      <c r="BG4" s="159"/>
      <c r="BH4" s="159"/>
      <c r="BI4" s="159"/>
      <c r="BJ4" s="159" t="str">
        <f>IF(ISBLANK('Základní list'!$C23),"",'Základní list'!$A23)</f>
        <v>M</v>
      </c>
      <c r="BK4" s="159"/>
      <c r="BL4" s="159"/>
      <c r="BM4" s="159"/>
      <c r="BN4" s="159"/>
      <c r="BO4" s="159" t="str">
        <f>IF(ISBLANK('Základní list'!$C24),"",'Základní list'!$A24)</f>
        <v>O</v>
      </c>
      <c r="BP4" s="159"/>
      <c r="BQ4" s="159"/>
      <c r="BR4" s="159"/>
      <c r="BS4" s="159"/>
      <c r="BT4" s="159" t="str">
        <f>IF(ISBLANK('Základní list'!$C25),"",'Základní list'!$A25)</f>
        <v>P</v>
      </c>
      <c r="BU4" s="159"/>
      <c r="BV4" s="159"/>
      <c r="BW4" s="159"/>
      <c r="BX4" s="159"/>
    </row>
    <row r="5" spans="1:76" s="75" customFormat="1" ht="12.75">
      <c r="A5" s="157"/>
      <c r="B5" s="72" t="s">
        <v>78</v>
      </c>
      <c r="C5" s="72" t="s">
        <v>117</v>
      </c>
      <c r="D5" s="72" t="s">
        <v>118</v>
      </c>
      <c r="E5" s="73" t="s">
        <v>119</v>
      </c>
      <c r="F5" s="74" t="s">
        <v>116</v>
      </c>
      <c r="G5" s="72" t="s">
        <v>78</v>
      </c>
      <c r="H5" s="72" t="s">
        <v>117</v>
      </c>
      <c r="I5" s="72" t="s">
        <v>118</v>
      </c>
      <c r="J5" s="73" t="s">
        <v>119</v>
      </c>
      <c r="K5" s="74" t="s">
        <v>116</v>
      </c>
      <c r="L5" s="72" t="s">
        <v>78</v>
      </c>
      <c r="M5" s="72" t="s">
        <v>117</v>
      </c>
      <c r="N5" s="72" t="s">
        <v>118</v>
      </c>
      <c r="O5" s="73" t="s">
        <v>119</v>
      </c>
      <c r="P5" s="74" t="s">
        <v>116</v>
      </c>
      <c r="Q5" s="72" t="s">
        <v>78</v>
      </c>
      <c r="R5" s="72" t="s">
        <v>117</v>
      </c>
      <c r="S5" s="72" t="s">
        <v>118</v>
      </c>
      <c r="T5" s="73" t="s">
        <v>119</v>
      </c>
      <c r="U5" s="74" t="s">
        <v>116</v>
      </c>
      <c r="V5" s="72" t="s">
        <v>78</v>
      </c>
      <c r="W5" s="72" t="s">
        <v>117</v>
      </c>
      <c r="X5" s="72" t="s">
        <v>118</v>
      </c>
      <c r="Y5" s="73" t="s">
        <v>119</v>
      </c>
      <c r="Z5" s="74" t="s">
        <v>116</v>
      </c>
      <c r="AA5" s="72" t="s">
        <v>78</v>
      </c>
      <c r="AB5" s="72" t="s">
        <v>117</v>
      </c>
      <c r="AC5" s="72" t="s">
        <v>118</v>
      </c>
      <c r="AD5" s="73" t="s">
        <v>119</v>
      </c>
      <c r="AE5" s="74" t="s">
        <v>116</v>
      </c>
      <c r="AF5" s="72" t="s">
        <v>78</v>
      </c>
      <c r="AG5" s="72" t="s">
        <v>117</v>
      </c>
      <c r="AH5" s="72" t="s">
        <v>118</v>
      </c>
      <c r="AI5" s="73" t="s">
        <v>119</v>
      </c>
      <c r="AJ5" s="74" t="s">
        <v>116</v>
      </c>
      <c r="AK5" s="72" t="s">
        <v>78</v>
      </c>
      <c r="AL5" s="72" t="s">
        <v>117</v>
      </c>
      <c r="AM5" s="72" t="s">
        <v>118</v>
      </c>
      <c r="AN5" s="73" t="s">
        <v>119</v>
      </c>
      <c r="AO5" s="74" t="s">
        <v>116</v>
      </c>
      <c r="AP5" s="72" t="s">
        <v>78</v>
      </c>
      <c r="AQ5" s="72" t="s">
        <v>117</v>
      </c>
      <c r="AR5" s="72" t="s">
        <v>118</v>
      </c>
      <c r="AS5" s="73" t="s">
        <v>119</v>
      </c>
      <c r="AT5" s="74" t="s">
        <v>116</v>
      </c>
      <c r="AU5" s="72" t="s">
        <v>78</v>
      </c>
      <c r="AV5" s="72" t="s">
        <v>117</v>
      </c>
      <c r="AW5" s="72" t="s">
        <v>118</v>
      </c>
      <c r="AX5" s="73" t="s">
        <v>119</v>
      </c>
      <c r="AY5" s="74" t="s">
        <v>116</v>
      </c>
      <c r="AZ5" s="72" t="s">
        <v>78</v>
      </c>
      <c r="BA5" s="72" t="s">
        <v>117</v>
      </c>
      <c r="BB5" s="72" t="s">
        <v>118</v>
      </c>
      <c r="BC5" s="73" t="s">
        <v>119</v>
      </c>
      <c r="BD5" s="74" t="s">
        <v>116</v>
      </c>
      <c r="BE5" s="72" t="s">
        <v>78</v>
      </c>
      <c r="BF5" s="72" t="s">
        <v>117</v>
      </c>
      <c r="BG5" s="72" t="s">
        <v>118</v>
      </c>
      <c r="BH5" s="73" t="s">
        <v>119</v>
      </c>
      <c r="BI5" s="74" t="s">
        <v>116</v>
      </c>
      <c r="BJ5" s="72" t="s">
        <v>78</v>
      </c>
      <c r="BK5" s="72" t="s">
        <v>117</v>
      </c>
      <c r="BL5" s="72" t="s">
        <v>118</v>
      </c>
      <c r="BM5" s="73" t="s">
        <v>119</v>
      </c>
      <c r="BN5" s="74" t="s">
        <v>116</v>
      </c>
      <c r="BO5" s="72" t="s">
        <v>78</v>
      </c>
      <c r="BP5" s="72" t="s">
        <v>117</v>
      </c>
      <c r="BQ5" s="72" t="s">
        <v>118</v>
      </c>
      <c r="BR5" s="73" t="s">
        <v>119</v>
      </c>
      <c r="BS5" s="74" t="s">
        <v>116</v>
      </c>
      <c r="BT5" s="72" t="s">
        <v>78</v>
      </c>
      <c r="BU5" s="72" t="s">
        <v>117</v>
      </c>
      <c r="BV5" s="72" t="s">
        <v>118</v>
      </c>
      <c r="BW5" s="73" t="s">
        <v>119</v>
      </c>
      <c r="BX5" s="74" t="s">
        <v>116</v>
      </c>
    </row>
    <row r="6" spans="1:76" s="82" customFormat="1" ht="34.5" customHeight="1">
      <c r="A6" s="76">
        <v>1</v>
      </c>
      <c r="B6" s="77" t="str">
        <f>IF(ISNA(MATCH(CONCATENATE(B$4,$A6),'Výsledková listina'!$S:$S,0)),"",INDEX('Výsledková listina'!$C:$C,MATCH(CONCATENATE(B$4,$A6),'Výsledková listina'!$S:$S,0),1))</f>
        <v>Duraj Filip</v>
      </c>
      <c r="C6" s="78" t="str">
        <f>IF(ISNA(MATCH(CONCATENATE(B$4,$A6),'Výsledková listina'!$S:$S,0)),"",INDEX('Výsledková listina'!$T:$T,MATCH(CONCATENATE(B$4,$A6),'Výsledková listina'!$S:$S,0),1))</f>
        <v>MO Nepomuk</v>
      </c>
      <c r="D6" s="55">
        <v>2870</v>
      </c>
      <c r="E6" s="79">
        <f aca="true" t="shared" si="0" ref="E6:E35">IF(D6="","",RANK(D6,D$1:D$65536,0)+(COUNT(D$1:D$65536)+1-RANK(D6,D$1:D$65536,0)-RANK(D6,D$1:D$65536,1))/2)</f>
        <v>3</v>
      </c>
      <c r="F6" s="80"/>
      <c r="G6" s="77">
        <f>IF(ISNA(MATCH(CONCATENATE(G$4,$A6),'Výsledková listina'!$S:$S,0)),"",INDEX('Výsledková listina'!$C:$C,MATCH(CONCATENATE(G$4,$A6),'Výsledková listina'!$S:$S,0),1))</f>
      </c>
      <c r="H6" s="78">
        <f>IF(ISNA(MATCH(CONCATENATE(G$4,$A6),'Výsledková listina'!$S:$S,0)),"",INDEX('Výsledková listina'!$T:$T,MATCH(CONCATENATE(G$4,$A6),'Výsledková listina'!$S:$S,0),1))</f>
      </c>
      <c r="I6" s="55"/>
      <c r="J6" s="79">
        <f aca="true" t="shared" si="1" ref="J6:J35">IF(I6="","",RANK(I6,I$1:I$65536,0)+(COUNT(I$1:I$65536)+1-RANK(I6,I$1:I$65536,0)-RANK(I6,I$1:I$65536,1))/2)</f>
      </c>
      <c r="K6" s="80"/>
      <c r="L6" s="77">
        <f>IF(ISNA(MATCH(CONCATENATE(L$4,$A6),'Výsledková listina'!$S:$S,0)),"",INDEX('Výsledková listina'!$C:$C,MATCH(CONCATENATE(L$4,$A6),'Výsledková listina'!$S:$S,0),1))</f>
      </c>
      <c r="M6" s="78">
        <f>IF(ISNA(MATCH(CONCATENATE(L$4,$A6),'Výsledková listina'!$S:$S,0)),"",INDEX('Výsledková listina'!$T:$T,MATCH(CONCATENATE(L$4,$A6),'Výsledková listina'!$S:$S,0),1))</f>
      </c>
      <c r="N6" s="55"/>
      <c r="O6" s="79">
        <f aca="true" t="shared" si="2" ref="O6:O35">IF(N6="","",RANK(N6,N$1:N$65536,0)+(COUNT(N$1:N$65536)+1-RANK(N6,N$1:N$65536,0)-RANK(N6,N$1:N$65536,1))/2)</f>
      </c>
      <c r="P6" s="80"/>
      <c r="Q6" s="77">
        <f>IF(ISNA(MATCH(CONCATENATE(Q$4,$A6),'Výsledková listina'!$S:$S,0)),"",INDEX('Výsledková listina'!$C:$C,MATCH(CONCATENATE(Q$4,$A6),'Výsledková listina'!$S:$S,0),1))</f>
      </c>
      <c r="R6" s="78">
        <f>IF(ISNA(MATCH(CONCATENATE(Q$4,$A6),'Výsledková listina'!$S:$S,0)),"",INDEX('Výsledková listina'!$T:$T,MATCH(CONCATENATE(Q$4,$A6),'Výsledková listina'!$S:$S,0),1))</f>
      </c>
      <c r="S6" s="81"/>
      <c r="T6" s="79">
        <f aca="true" t="shared" si="3" ref="T6:T35">IF(S6="","",RANK(S6,S$1:S$65536,0)+(COUNT(S$1:S$65536)+1-RANK(S6,S$1:S$65536,0)-RANK(S6,S$1:S$65536,1))/2)</f>
      </c>
      <c r="U6" s="80"/>
      <c r="V6" s="77">
        <f>IF(ISNA(MATCH(CONCATENATE(V$4,$A6),'Výsledková listina'!$S:$S,0)),"",INDEX('Výsledková listina'!$C:$C,MATCH(CONCATENATE(V$4,$A6),'Výsledková listina'!$S:$S,0),1))</f>
      </c>
      <c r="W6" s="78">
        <f>IF(ISNA(MATCH(CONCATENATE(V$4,$A6),'Výsledková listina'!$S:$S,0)),"",INDEX('Výsledková listina'!$T:$T,MATCH(CONCATENATE(V$4,$A6),'Výsledková listina'!$S:$S,0),1))</f>
      </c>
      <c r="X6" s="81"/>
      <c r="Y6" s="79">
        <f aca="true" t="shared" si="4" ref="Y6:Y35">IF(X6="","",RANK(X6,X$1:X$65536,0)+(COUNT(X$1:X$65536)+1-RANK(X6,X$1:X$65536,0)-RANK(X6,X$1:X$65536,1))/2)</f>
      </c>
      <c r="Z6" s="80"/>
      <c r="AA6" s="77">
        <f>IF(ISNA(MATCH(CONCATENATE(AA$4,$A6),'Výsledková listina'!$S:$S,0)),"",INDEX('Výsledková listina'!$C:$C,MATCH(CONCATENATE(AA$4,$A6),'Výsledková listina'!$S:$S,0),1))</f>
      </c>
      <c r="AB6" s="78">
        <f>IF(ISNA(MATCH(CONCATENATE(AA$4,$A6),'Výsledková listina'!$S:$S,0)),"",INDEX('Výsledková listina'!$T:$T,MATCH(CONCATENATE(AA$4,$A6),'Výsledková listina'!$S:$S,0),1))</f>
      </c>
      <c r="AC6" s="81"/>
      <c r="AD6" s="79">
        <f aca="true" t="shared" si="5" ref="AD6:AD35">IF(AC6="","",RANK(AC6,AC$1:AC$65536,0)+(COUNT(AC$1:AC$65536)+1-RANK(AC6,AC$1:AC$65536,0)-RANK(AC6,AC$1:AC$65536,1))/2)</f>
      </c>
      <c r="AE6" s="80"/>
      <c r="AF6" s="77">
        <f>IF(ISNA(MATCH(CONCATENATE(AF$4,$A6),'Výsledková listina'!$S:$S,0)),"",INDEX('Výsledková listina'!$C:$C,MATCH(CONCATENATE(AF$4,$A6),'Výsledková listina'!$S:$S,0),1))</f>
      </c>
      <c r="AG6" s="78">
        <f>IF(ISNA(MATCH(CONCATENATE(AF$4,$A6),'Výsledková listina'!$S:$S,0)),"",INDEX('Výsledková listina'!$T:$T,MATCH(CONCATENATE(AF$4,$A6),'Výsledková listina'!$S:$S,0),1))</f>
      </c>
      <c r="AH6" s="81"/>
      <c r="AI6" s="79">
        <f aca="true" t="shared" si="6" ref="AI6:AI35">IF(AH6="","",RANK(AH6,AH$1:AH$65536,0)+(COUNT(AH$1:AH$65536)+1-RANK(AH6,AH$1:AH$65536,0)-RANK(AH6,AH$1:AH$65536,1))/2)</f>
      </c>
      <c r="AJ6" s="80"/>
      <c r="AK6" s="77">
        <f>IF(ISNA(MATCH(CONCATENATE(AK$4,$A6),'Výsledková listina'!$S:$S,0)),"",INDEX('Výsledková listina'!$C:$C,MATCH(CONCATENATE(AK$4,$A6),'Výsledková listina'!$S:$S,0),1))</f>
      </c>
      <c r="AL6" s="78">
        <f>IF(ISNA(MATCH(CONCATENATE(AK$4,$A6),'Výsledková listina'!$S:$S,0)),"",INDEX('Výsledková listina'!$T:$T,MATCH(CONCATENATE(AK$4,$A6),'Výsledková listina'!$S:$S,0),1))</f>
      </c>
      <c r="AM6" s="81"/>
      <c r="AN6" s="79">
        <f aca="true" t="shared" si="7" ref="AN6:AN35">IF(AM6="","",RANK(AM6,AM$1:AM$65536,0)+(COUNT(AM$1:AM$65536)+1-RANK(AM6,AM$1:AM$65536,0)-RANK(AM6,AM$1:AM$65536,1))/2)</f>
      </c>
      <c r="AO6" s="80"/>
      <c r="AP6" s="77">
        <f>IF(ISNA(MATCH(CONCATENATE(AP$4,$A6),'Výsledková listina'!$S:$S,0)),"",INDEX('Výsledková listina'!$C:$C,MATCH(CONCATENATE(AP$4,$A6),'Výsledková listina'!$S:$S,0),1))</f>
      </c>
      <c r="AQ6" s="78">
        <f>IF(ISNA(MATCH(CONCATENATE(AP$4,$A6),'Výsledková listina'!$S:$S,0)),"",INDEX('Výsledková listina'!$T:$T,MATCH(CONCATENATE(AP$4,$A6),'Výsledková listina'!$S:$S,0),1))</f>
      </c>
      <c r="AR6" s="81"/>
      <c r="AS6" s="79">
        <f aca="true" t="shared" si="8" ref="AS6:AS35">IF(AR6="","",RANK(AR6,AR$1:AR$65536,0)+(COUNT(AR$1:AR$65536)+1-RANK(AR6,AR$1:AR$65536,0)-RANK(AR6,AR$1:AR$65536,1))/2)</f>
      </c>
      <c r="AT6" s="80"/>
      <c r="AU6" s="77">
        <f>IF(ISNA(MATCH(CONCATENATE(AU$4,$A6),'Výsledková listina'!$S:$S,0)),"",INDEX('Výsledková listina'!$C:$C,MATCH(CONCATENATE(AU$4,$A6),'Výsledková listina'!$S:$S,0),1))</f>
      </c>
      <c r="AV6" s="78">
        <f>IF(ISNA(MATCH(CONCATENATE(AU$4,$A6),'Výsledková listina'!$S:$S,0)),"",INDEX('Výsledková listina'!$T:$T,MATCH(CONCATENATE(AU$4,$A6),'Výsledková listina'!$S:$S,0),1))</f>
      </c>
      <c r="AW6" s="81"/>
      <c r="AX6" s="79">
        <f aca="true" t="shared" si="9" ref="AX6:AX35">IF(AW6="","",RANK(AW6,AW$1:AW$65536,0)+(COUNT(AW$1:AW$65536)+1-RANK(AW6,AW$1:AW$65536,0)-RANK(AW6,AW$1:AW$65536,1))/2)</f>
      </c>
      <c r="AY6" s="80"/>
      <c r="AZ6" s="77">
        <f>IF(ISNA(MATCH(CONCATENATE(AZ$4,$A6),'Výsledková listina'!$S:$S,0)),"",INDEX('Výsledková listina'!$C:$C,MATCH(CONCATENATE(AZ$4,$A6),'Výsledková listina'!$S:$S,0),1))</f>
      </c>
      <c r="BA6" s="78">
        <f>IF(ISNA(MATCH(CONCATENATE(AZ$4,$A6),'Výsledková listina'!$S:$S,0)),"",INDEX('Výsledková listina'!$T:$T,MATCH(CONCATENATE(AZ$4,$A6),'Výsledková listina'!$S:$S,0),1))</f>
      </c>
      <c r="BB6" s="81"/>
      <c r="BC6" s="79">
        <f aca="true" t="shared" si="10" ref="BC6:BC35">IF(BB6="","",RANK(BB6,BB$1:BB$65536,0)+(COUNT(BB$1:BB$65536)+1-RANK(BB6,BB$1:BB$65536,0)-RANK(BB6,BB$1:BB$65536,1))/2)</f>
      </c>
      <c r="BD6" s="80"/>
      <c r="BE6" s="77">
        <f>IF(ISNA(MATCH(CONCATENATE(BE$4,$A6),'Výsledková listina'!$S:$S,0)),"",INDEX('Výsledková listina'!$C:$C,MATCH(CONCATENATE(BE$4,$A6),'Výsledková listina'!$S:$S,0),1))</f>
      </c>
      <c r="BF6" s="78">
        <f>IF(ISNA(MATCH(CONCATENATE(BE$4,$A6),'Výsledková listina'!$S:$S,0)),"",INDEX('Výsledková listina'!$T:$T,MATCH(CONCATENATE(BE$4,$A6),'Výsledková listina'!$S:$S,0),1))</f>
      </c>
      <c r="BG6" s="81"/>
      <c r="BH6" s="79">
        <f aca="true" t="shared" si="11" ref="BH6:BH35">IF(BG6="","",RANK(BG6,BG$1:BG$65536,0)+(COUNT(BG$1:BG$65536)+1-RANK(BG6,BG$1:BG$65536,0)-RANK(BG6,BG$1:BG$65536,1))/2)</f>
      </c>
      <c r="BI6" s="80"/>
      <c r="BJ6" s="77">
        <f>IF(ISNA(MATCH(CONCATENATE(BJ$4,$A6),'Výsledková listina'!$S:$S,0)),"",INDEX('Výsledková listina'!$C:$C,MATCH(CONCATENATE(BJ$4,$A6),'Výsledková listina'!$S:$S,0),1))</f>
      </c>
      <c r="BK6" s="78">
        <f>IF(ISNA(MATCH(CONCATENATE(BJ$4,$A6),'Výsledková listina'!$S:$S,0)),"",INDEX('Výsledková listina'!$T:$T,MATCH(CONCATENATE(BJ$4,$A6),'Výsledková listina'!$S:$S,0),1))</f>
      </c>
      <c r="BL6" s="81"/>
      <c r="BM6" s="79">
        <f aca="true" t="shared" si="12" ref="BM6:BM35">IF(BL6="","",RANK(BL6,BL$1:BL$65536,0)+(COUNT(BL$1:BL$65536)+1-RANK(BL6,BL$1:BL$65536,0)-RANK(BL6,BL$1:BL$65536,1))/2)</f>
      </c>
      <c r="BN6" s="80"/>
      <c r="BO6" s="77">
        <f>IF(ISNA(MATCH(CONCATENATE(BO$4,$A6),'Výsledková listina'!$S:$S,0)),"",INDEX('Výsledková listina'!$C:$C,MATCH(CONCATENATE(BO$4,$A6),'Výsledková listina'!$S:$S,0),1))</f>
      </c>
      <c r="BP6" s="78">
        <f>IF(ISNA(MATCH(CONCATENATE(BO$4,$A6),'Výsledková listina'!$S:$S,0)),"",INDEX('Výsledková listina'!$T:$T,MATCH(CONCATENATE(BO$4,$A6),'Výsledková listina'!$S:$S,0),1))</f>
      </c>
      <c r="BQ6" s="81"/>
      <c r="BR6" s="79">
        <f aca="true" t="shared" si="13" ref="BR6:BR35">IF(BQ6="","",RANK(BQ6,BQ$1:BQ$65536,0)+(COUNT(BQ$1:BQ$65536)+1-RANK(BQ6,BQ$1:BQ$65536,0)-RANK(BQ6,BQ$1:BQ$65536,1))/2)</f>
      </c>
      <c r="BS6" s="80"/>
      <c r="BT6" s="77">
        <f>IF(ISNA(MATCH(CONCATENATE(BT$4,$A6),'Výsledková listina'!$S:$S,0)),"",INDEX('Výsledková listina'!$C:$C,MATCH(CONCATENATE(BT$4,$A6),'Výsledková listina'!$S:$S,0),1))</f>
      </c>
      <c r="BU6" s="78">
        <f>IF(ISNA(MATCH(CONCATENATE(BT$4,$A6),'Výsledková listina'!$S:$S,0)),"",INDEX('Výsledková listina'!$T:$T,MATCH(CONCATENATE(BT$4,$A6),'Výsledková listina'!$S:$S,0),1))</f>
      </c>
      <c r="BV6" s="81"/>
      <c r="BW6" s="79">
        <f aca="true" t="shared" si="14" ref="BW6:BW35">IF(BV6="","",RANK(BV6,BV$1:BV$65536,0)+(COUNT(BV$1:BV$65536)+1-RANK(BV6,BV$1:BV$65536,0)-RANK(BV6,BV$1:BV$65536,1))/2)</f>
      </c>
      <c r="BX6" s="80"/>
    </row>
    <row r="7" spans="1:76" s="82" customFormat="1" ht="34.5" customHeight="1">
      <c r="A7" s="83">
        <v>2</v>
      </c>
      <c r="B7" s="77" t="str">
        <f>IF(ISNA(MATCH(CONCATENATE(B$4,$A7),'Výsledková listina'!$S:$S,0)),"",INDEX('Výsledková listina'!$C:$C,MATCH(CONCATENATE(B$4,$A7),'Výsledková listina'!$S:$S,0),1))</f>
        <v>Vyslyšel vladimír ml.</v>
      </c>
      <c r="C7" s="78" t="str">
        <f>IF(ISNA(MATCH(CONCATENATE(B$4,$A7),'Výsledková listina'!$S:$S,0)),"",INDEX('Výsledková listina'!$T:$T,MATCH(CONCATENATE(B$4,$A7),'Výsledková listina'!$S:$S,0),1))</f>
        <v>MO Plzeň 1</v>
      </c>
      <c r="D7" s="55">
        <v>5540</v>
      </c>
      <c r="E7" s="79">
        <f t="shared" si="0"/>
        <v>1</v>
      </c>
      <c r="F7" s="84"/>
      <c r="G7" s="77">
        <f>IF(ISNA(MATCH(CONCATENATE(G$4,$A7),'Výsledková listina'!$S:$S,0)),"",INDEX('Výsledková listina'!$C:$C,MATCH(CONCATENATE(G$4,$A7),'Výsledková listina'!$S:$S,0),1))</f>
      </c>
      <c r="H7" s="78">
        <f>IF(ISNA(MATCH(CONCATENATE(G$4,$A7),'Výsledková listina'!$S:$S,0)),"",INDEX('Výsledková listina'!$T:$T,MATCH(CONCATENATE(G$4,$A7),'Výsledková listina'!$S:$S,0),1))</f>
      </c>
      <c r="I7" s="55"/>
      <c r="J7" s="79">
        <f t="shared" si="1"/>
      </c>
      <c r="K7" s="84"/>
      <c r="L7" s="77">
        <f>IF(ISNA(MATCH(CONCATENATE(L$4,$A7),'Výsledková listina'!$S:$S,0)),"",INDEX('Výsledková listina'!$C:$C,MATCH(CONCATENATE(L$4,$A7),'Výsledková listina'!$S:$S,0),1))</f>
      </c>
      <c r="M7" s="78">
        <f>IF(ISNA(MATCH(CONCATENATE(L$4,$A7),'Výsledková listina'!$S:$S,0)),"",INDEX('Výsledková listina'!$T:$T,MATCH(CONCATENATE(L$4,$A7),'Výsledková listina'!$S:$S,0),1))</f>
      </c>
      <c r="N7" s="55"/>
      <c r="O7" s="79">
        <f t="shared" si="2"/>
      </c>
      <c r="P7" s="84"/>
      <c r="Q7" s="77">
        <f>IF(ISNA(MATCH(CONCATENATE(Q$4,$A7),'Výsledková listina'!$S:$S,0)),"",INDEX('Výsledková listina'!$C:$C,MATCH(CONCATENATE(Q$4,$A7),'Výsledková listina'!$S:$S,0),1))</f>
      </c>
      <c r="R7" s="78">
        <f>IF(ISNA(MATCH(CONCATENATE(Q$4,$A7),'Výsledková listina'!$S:$S,0)),"",INDEX('Výsledková listina'!$T:$T,MATCH(CONCATENATE(Q$4,$A7),'Výsledková listina'!$S:$S,0),1))</f>
      </c>
      <c r="S7" s="81"/>
      <c r="T7" s="79">
        <f t="shared" si="3"/>
      </c>
      <c r="U7" s="84"/>
      <c r="V7" s="77">
        <f>IF(ISNA(MATCH(CONCATENATE(V$4,$A7),'Výsledková listina'!$S:$S,0)),"",INDEX('Výsledková listina'!$C:$C,MATCH(CONCATENATE(V$4,$A7),'Výsledková listina'!$S:$S,0),1))</f>
      </c>
      <c r="W7" s="78">
        <f>IF(ISNA(MATCH(CONCATENATE(V$4,$A7),'Výsledková listina'!$S:$S,0)),"",INDEX('Výsledková listina'!$T:$T,MATCH(CONCATENATE(V$4,$A7),'Výsledková listina'!$S:$S,0),1))</f>
      </c>
      <c r="X7" s="81"/>
      <c r="Y7" s="79">
        <f t="shared" si="4"/>
      </c>
      <c r="Z7" s="84"/>
      <c r="AA7" s="77">
        <f>IF(ISNA(MATCH(CONCATENATE(AA$4,$A7),'Výsledková listina'!$S:$S,0)),"",INDEX('Výsledková listina'!$C:$C,MATCH(CONCATENATE(AA$4,$A7),'Výsledková listina'!$S:$S,0),1))</f>
      </c>
      <c r="AB7" s="78">
        <f>IF(ISNA(MATCH(CONCATENATE(AA$4,$A7),'Výsledková listina'!$S:$S,0)),"",INDEX('Výsledková listina'!$T:$T,MATCH(CONCATENATE(AA$4,$A7),'Výsledková listina'!$S:$S,0),1))</f>
      </c>
      <c r="AC7" s="81"/>
      <c r="AD7" s="79">
        <f t="shared" si="5"/>
      </c>
      <c r="AE7" s="84"/>
      <c r="AF7" s="77">
        <f>IF(ISNA(MATCH(CONCATENATE(AF$4,$A7),'Výsledková listina'!$S:$S,0)),"",INDEX('Výsledková listina'!$C:$C,MATCH(CONCATENATE(AF$4,$A7),'Výsledková listina'!$S:$S,0),1))</f>
      </c>
      <c r="AG7" s="78">
        <f>IF(ISNA(MATCH(CONCATENATE(AF$4,$A7),'Výsledková listina'!$S:$S,0)),"",INDEX('Výsledková listina'!$T:$T,MATCH(CONCATENATE(AF$4,$A7),'Výsledková listina'!$S:$S,0),1))</f>
      </c>
      <c r="AH7" s="81"/>
      <c r="AI7" s="79">
        <f t="shared" si="6"/>
      </c>
      <c r="AJ7" s="84"/>
      <c r="AK7" s="77">
        <f>IF(ISNA(MATCH(CONCATENATE(AK$4,$A7),'Výsledková listina'!$S:$S,0)),"",INDEX('Výsledková listina'!$C:$C,MATCH(CONCATENATE(AK$4,$A7),'Výsledková listina'!$S:$S,0),1))</f>
      </c>
      <c r="AL7" s="78">
        <f>IF(ISNA(MATCH(CONCATENATE(AK$4,$A7),'Výsledková listina'!$S:$S,0)),"",INDEX('Výsledková listina'!$T:$T,MATCH(CONCATENATE(AK$4,$A7),'Výsledková listina'!$S:$S,0),1))</f>
      </c>
      <c r="AM7" s="81"/>
      <c r="AN7" s="79">
        <f t="shared" si="7"/>
      </c>
      <c r="AO7" s="84"/>
      <c r="AP7" s="77">
        <f>IF(ISNA(MATCH(CONCATENATE(AP$4,$A7),'Výsledková listina'!$S:$S,0)),"",INDEX('Výsledková listina'!$C:$C,MATCH(CONCATENATE(AP$4,$A7),'Výsledková listina'!$S:$S,0),1))</f>
      </c>
      <c r="AQ7" s="78">
        <f>IF(ISNA(MATCH(CONCATENATE(AP$4,$A7),'Výsledková listina'!$S:$S,0)),"",INDEX('Výsledková listina'!$T:$T,MATCH(CONCATENATE(AP$4,$A7),'Výsledková listina'!$S:$S,0),1))</f>
      </c>
      <c r="AR7" s="81"/>
      <c r="AS7" s="79">
        <f t="shared" si="8"/>
      </c>
      <c r="AT7" s="84"/>
      <c r="AU7" s="77">
        <f>IF(ISNA(MATCH(CONCATENATE(AU$4,$A7),'Výsledková listina'!$S:$S,0)),"",INDEX('Výsledková listina'!$C:$C,MATCH(CONCATENATE(AU$4,$A7),'Výsledková listina'!$S:$S,0),1))</f>
      </c>
      <c r="AV7" s="78">
        <f>IF(ISNA(MATCH(CONCATENATE(AU$4,$A7),'Výsledková listina'!$S:$S,0)),"",INDEX('Výsledková listina'!$T:$T,MATCH(CONCATENATE(AU$4,$A7),'Výsledková listina'!$S:$S,0),1))</f>
      </c>
      <c r="AW7" s="81"/>
      <c r="AX7" s="79">
        <f t="shared" si="9"/>
      </c>
      <c r="AY7" s="84"/>
      <c r="AZ7" s="77">
        <f>IF(ISNA(MATCH(CONCATENATE(AZ$4,$A7),'Výsledková listina'!$S:$S,0)),"",INDEX('Výsledková listina'!$C:$C,MATCH(CONCATENATE(AZ$4,$A7),'Výsledková listina'!$S:$S,0),1))</f>
      </c>
      <c r="BA7" s="78">
        <f>IF(ISNA(MATCH(CONCATENATE(AZ$4,$A7),'Výsledková listina'!$S:$S,0)),"",INDEX('Výsledková listina'!$T:$T,MATCH(CONCATENATE(AZ$4,$A7),'Výsledková listina'!$S:$S,0),1))</f>
      </c>
      <c r="BB7" s="81"/>
      <c r="BC7" s="79">
        <f t="shared" si="10"/>
      </c>
      <c r="BD7" s="84"/>
      <c r="BE7" s="77">
        <f>IF(ISNA(MATCH(CONCATENATE(BE$4,$A7),'Výsledková listina'!$S:$S,0)),"",INDEX('Výsledková listina'!$C:$C,MATCH(CONCATENATE(BE$4,$A7),'Výsledková listina'!$S:$S,0),1))</f>
      </c>
      <c r="BF7" s="78">
        <f>IF(ISNA(MATCH(CONCATENATE(BE$4,$A7),'Výsledková listina'!$S:$S,0)),"",INDEX('Výsledková listina'!$T:$T,MATCH(CONCATENATE(BE$4,$A7),'Výsledková listina'!$S:$S,0),1))</f>
      </c>
      <c r="BG7" s="81"/>
      <c r="BH7" s="79">
        <f t="shared" si="11"/>
      </c>
      <c r="BI7" s="84"/>
      <c r="BJ7" s="77">
        <f>IF(ISNA(MATCH(CONCATENATE(BJ$4,$A7),'Výsledková listina'!$S:$S,0)),"",INDEX('Výsledková listina'!$C:$C,MATCH(CONCATENATE(BJ$4,$A7),'Výsledková listina'!$S:$S,0),1))</f>
      </c>
      <c r="BK7" s="78">
        <f>IF(ISNA(MATCH(CONCATENATE(BJ$4,$A7),'Výsledková listina'!$S:$S,0)),"",INDEX('Výsledková listina'!$T:$T,MATCH(CONCATENATE(BJ$4,$A7),'Výsledková listina'!$S:$S,0),1))</f>
      </c>
      <c r="BL7" s="81"/>
      <c r="BM7" s="79">
        <f t="shared" si="12"/>
      </c>
      <c r="BN7" s="84"/>
      <c r="BO7" s="77">
        <f>IF(ISNA(MATCH(CONCATENATE(BO$4,$A7),'Výsledková listina'!$S:$S,0)),"",INDEX('Výsledková listina'!$C:$C,MATCH(CONCATENATE(BO$4,$A7),'Výsledková listina'!$S:$S,0),1))</f>
      </c>
      <c r="BP7" s="78">
        <f>IF(ISNA(MATCH(CONCATENATE(BO$4,$A7),'Výsledková listina'!$S:$S,0)),"",INDEX('Výsledková listina'!$T:$T,MATCH(CONCATENATE(BO$4,$A7),'Výsledková listina'!$S:$S,0),1))</f>
      </c>
      <c r="BQ7" s="81"/>
      <c r="BR7" s="79">
        <f t="shared" si="13"/>
      </c>
      <c r="BS7" s="84"/>
      <c r="BT7" s="77">
        <f>IF(ISNA(MATCH(CONCATENATE(BT$4,$A7),'Výsledková listina'!$S:$S,0)),"",INDEX('Výsledková listina'!$C:$C,MATCH(CONCATENATE(BT$4,$A7),'Výsledková listina'!$S:$S,0),1))</f>
      </c>
      <c r="BU7" s="78">
        <f>IF(ISNA(MATCH(CONCATENATE(BT$4,$A7),'Výsledková listina'!$S:$S,0)),"",INDEX('Výsledková listina'!$T:$T,MATCH(CONCATENATE(BT$4,$A7),'Výsledková listina'!$S:$S,0),1))</f>
      </c>
      <c r="BV7" s="81"/>
      <c r="BW7" s="79">
        <f t="shared" si="14"/>
      </c>
      <c r="BX7" s="84"/>
    </row>
    <row r="8" spans="1:76" s="82" customFormat="1" ht="34.5" customHeight="1">
      <c r="A8" s="83">
        <v>3</v>
      </c>
      <c r="B8" s="77" t="str">
        <f>IF(ISNA(MATCH(CONCATENATE(B$4,$A8),'Výsledková listina'!$S:$S,0)),"",INDEX('Výsledková listina'!$C:$C,MATCH(CONCATENATE(B$4,$A8),'Výsledková listina'!$S:$S,0),1))</f>
        <v>Polívka Miroslav</v>
      </c>
      <c r="C8" s="78" t="str">
        <f>IF(ISNA(MATCH(CONCATENATE(B$4,$A8),'Výsledková listina'!$S:$S,0)),"",INDEX('Výsledková listina'!$T:$T,MATCH(CONCATENATE(B$4,$A8),'Výsledková listina'!$S:$S,0),1))</f>
        <v>MO Stod</v>
      </c>
      <c r="D8" s="55">
        <v>1210</v>
      </c>
      <c r="E8" s="79">
        <f t="shared" si="0"/>
        <v>8</v>
      </c>
      <c r="F8" s="84"/>
      <c r="G8" s="77">
        <f>IF(ISNA(MATCH(CONCATENATE(G$4,$A8),'Výsledková listina'!$S:$S,0)),"",INDEX('Výsledková listina'!$C:$C,MATCH(CONCATENATE(G$4,$A8),'Výsledková listina'!$S:$S,0),1))</f>
      </c>
      <c r="H8" s="78">
        <f>IF(ISNA(MATCH(CONCATENATE(G$4,$A8),'Výsledková listina'!$S:$S,0)),"",INDEX('Výsledková listina'!$T:$T,MATCH(CONCATENATE(G$4,$A8),'Výsledková listina'!$S:$S,0),1))</f>
      </c>
      <c r="I8" s="55"/>
      <c r="J8" s="79">
        <f t="shared" si="1"/>
      </c>
      <c r="K8" s="84"/>
      <c r="L8" s="77">
        <f>IF(ISNA(MATCH(CONCATENATE(L$4,$A8),'Výsledková listina'!$S:$S,0)),"",INDEX('Výsledková listina'!$C:$C,MATCH(CONCATENATE(L$4,$A8),'Výsledková listina'!$S:$S,0),1))</f>
      </c>
      <c r="M8" s="78">
        <f>IF(ISNA(MATCH(CONCATENATE(L$4,$A8),'Výsledková listina'!$S:$S,0)),"",INDEX('Výsledková listina'!$T:$T,MATCH(CONCATENATE(L$4,$A8),'Výsledková listina'!$S:$S,0),1))</f>
      </c>
      <c r="N8" s="55"/>
      <c r="O8" s="79">
        <f t="shared" si="2"/>
      </c>
      <c r="P8" s="84"/>
      <c r="Q8" s="77">
        <f>IF(ISNA(MATCH(CONCATENATE(Q$4,$A8),'Výsledková listina'!$S:$S,0)),"",INDEX('Výsledková listina'!$C:$C,MATCH(CONCATENATE(Q$4,$A8),'Výsledková listina'!$S:$S,0),1))</f>
      </c>
      <c r="R8" s="78">
        <f>IF(ISNA(MATCH(CONCATENATE(Q$4,$A8),'Výsledková listina'!$S:$S,0)),"",INDEX('Výsledková listina'!$T:$T,MATCH(CONCATENATE(Q$4,$A8),'Výsledková listina'!$S:$S,0),1))</f>
      </c>
      <c r="S8" s="81"/>
      <c r="T8" s="79">
        <f t="shared" si="3"/>
      </c>
      <c r="U8" s="84"/>
      <c r="V8" s="77">
        <f>IF(ISNA(MATCH(CONCATENATE(V$4,$A8),'Výsledková listina'!$S:$S,0)),"",INDEX('Výsledková listina'!$C:$C,MATCH(CONCATENATE(V$4,$A8),'Výsledková listina'!$S:$S,0),1))</f>
      </c>
      <c r="W8" s="78">
        <f>IF(ISNA(MATCH(CONCATENATE(V$4,$A8),'Výsledková listina'!$S:$S,0)),"",INDEX('Výsledková listina'!$T:$T,MATCH(CONCATENATE(V$4,$A8),'Výsledková listina'!$S:$S,0),1))</f>
      </c>
      <c r="X8" s="81"/>
      <c r="Y8" s="79">
        <f t="shared" si="4"/>
      </c>
      <c r="Z8" s="84"/>
      <c r="AA8" s="77">
        <f>IF(ISNA(MATCH(CONCATENATE(AA$4,$A8),'Výsledková listina'!$S:$S,0)),"",INDEX('Výsledková listina'!$C:$C,MATCH(CONCATENATE(AA$4,$A8),'Výsledková listina'!$S:$S,0),1))</f>
      </c>
      <c r="AB8" s="78">
        <f>IF(ISNA(MATCH(CONCATENATE(AA$4,$A8),'Výsledková listina'!$S:$S,0)),"",INDEX('Výsledková listina'!$T:$T,MATCH(CONCATENATE(AA$4,$A8),'Výsledková listina'!$S:$S,0),1))</f>
      </c>
      <c r="AC8" s="81"/>
      <c r="AD8" s="79">
        <f t="shared" si="5"/>
      </c>
      <c r="AE8" s="84"/>
      <c r="AF8" s="77">
        <f>IF(ISNA(MATCH(CONCATENATE(AF$4,$A8),'Výsledková listina'!$S:$S,0)),"",INDEX('Výsledková listina'!$C:$C,MATCH(CONCATENATE(AF$4,$A8),'Výsledková listina'!$S:$S,0),1))</f>
      </c>
      <c r="AG8" s="78">
        <f>IF(ISNA(MATCH(CONCATENATE(AF$4,$A8),'Výsledková listina'!$S:$S,0)),"",INDEX('Výsledková listina'!$T:$T,MATCH(CONCATENATE(AF$4,$A8),'Výsledková listina'!$S:$S,0),1))</f>
      </c>
      <c r="AH8" s="81"/>
      <c r="AI8" s="79">
        <f t="shared" si="6"/>
      </c>
      <c r="AJ8" s="84"/>
      <c r="AK8" s="77">
        <f>IF(ISNA(MATCH(CONCATENATE(AK$4,$A8),'Výsledková listina'!$S:$S,0)),"",INDEX('Výsledková listina'!$C:$C,MATCH(CONCATENATE(AK$4,$A8),'Výsledková listina'!$S:$S,0),1))</f>
      </c>
      <c r="AL8" s="78">
        <f>IF(ISNA(MATCH(CONCATENATE(AK$4,$A8),'Výsledková listina'!$S:$S,0)),"",INDEX('Výsledková listina'!$T:$T,MATCH(CONCATENATE(AK$4,$A8),'Výsledková listina'!$S:$S,0),1))</f>
      </c>
      <c r="AM8" s="81"/>
      <c r="AN8" s="79">
        <f t="shared" si="7"/>
      </c>
      <c r="AO8" s="84"/>
      <c r="AP8" s="77">
        <f>IF(ISNA(MATCH(CONCATENATE(AP$4,$A8),'Výsledková listina'!$S:$S,0)),"",INDEX('Výsledková listina'!$C:$C,MATCH(CONCATENATE(AP$4,$A8),'Výsledková listina'!$S:$S,0),1))</f>
      </c>
      <c r="AQ8" s="78">
        <f>IF(ISNA(MATCH(CONCATENATE(AP$4,$A8),'Výsledková listina'!$S:$S,0)),"",INDEX('Výsledková listina'!$T:$T,MATCH(CONCATENATE(AP$4,$A8),'Výsledková listina'!$S:$S,0),1))</f>
      </c>
      <c r="AR8" s="81"/>
      <c r="AS8" s="79">
        <f t="shared" si="8"/>
      </c>
      <c r="AT8" s="84"/>
      <c r="AU8" s="77">
        <f>IF(ISNA(MATCH(CONCATENATE(AU$4,$A8),'Výsledková listina'!$S:$S,0)),"",INDEX('Výsledková listina'!$C:$C,MATCH(CONCATENATE(AU$4,$A8),'Výsledková listina'!$S:$S,0),1))</f>
      </c>
      <c r="AV8" s="78">
        <f>IF(ISNA(MATCH(CONCATENATE(AU$4,$A8),'Výsledková listina'!$S:$S,0)),"",INDEX('Výsledková listina'!$T:$T,MATCH(CONCATENATE(AU$4,$A8),'Výsledková listina'!$S:$S,0),1))</f>
      </c>
      <c r="AW8" s="81"/>
      <c r="AX8" s="79">
        <f t="shared" si="9"/>
      </c>
      <c r="AY8" s="84"/>
      <c r="AZ8" s="77">
        <f>IF(ISNA(MATCH(CONCATENATE(AZ$4,$A8),'Výsledková listina'!$S:$S,0)),"",INDEX('Výsledková listina'!$C:$C,MATCH(CONCATENATE(AZ$4,$A8),'Výsledková listina'!$S:$S,0),1))</f>
      </c>
      <c r="BA8" s="78">
        <f>IF(ISNA(MATCH(CONCATENATE(AZ$4,$A8),'Výsledková listina'!$S:$S,0)),"",INDEX('Výsledková listina'!$T:$T,MATCH(CONCATENATE(AZ$4,$A8),'Výsledková listina'!$S:$S,0),1))</f>
      </c>
      <c r="BB8" s="81"/>
      <c r="BC8" s="79">
        <f t="shared" si="10"/>
      </c>
      <c r="BD8" s="84"/>
      <c r="BE8" s="77">
        <f>IF(ISNA(MATCH(CONCATENATE(BE$4,$A8),'Výsledková listina'!$S:$S,0)),"",INDEX('Výsledková listina'!$C:$C,MATCH(CONCATENATE(BE$4,$A8),'Výsledková listina'!$S:$S,0),1))</f>
      </c>
      <c r="BF8" s="78">
        <f>IF(ISNA(MATCH(CONCATENATE(BE$4,$A8),'Výsledková listina'!$S:$S,0)),"",INDEX('Výsledková listina'!$T:$T,MATCH(CONCATENATE(BE$4,$A8),'Výsledková listina'!$S:$S,0),1))</f>
      </c>
      <c r="BG8" s="81"/>
      <c r="BH8" s="79">
        <f t="shared" si="11"/>
      </c>
      <c r="BI8" s="84"/>
      <c r="BJ8" s="77">
        <f>IF(ISNA(MATCH(CONCATENATE(BJ$4,$A8),'Výsledková listina'!$S:$S,0)),"",INDEX('Výsledková listina'!$C:$C,MATCH(CONCATENATE(BJ$4,$A8),'Výsledková listina'!$S:$S,0),1))</f>
      </c>
      <c r="BK8" s="78">
        <f>IF(ISNA(MATCH(CONCATENATE(BJ$4,$A8),'Výsledková listina'!$S:$S,0)),"",INDEX('Výsledková listina'!$T:$T,MATCH(CONCATENATE(BJ$4,$A8),'Výsledková listina'!$S:$S,0),1))</f>
      </c>
      <c r="BL8" s="81"/>
      <c r="BM8" s="79">
        <f t="shared" si="12"/>
      </c>
      <c r="BN8" s="84"/>
      <c r="BO8" s="77">
        <f>IF(ISNA(MATCH(CONCATENATE(BO$4,$A8),'Výsledková listina'!$S:$S,0)),"",INDEX('Výsledková listina'!$C:$C,MATCH(CONCATENATE(BO$4,$A8),'Výsledková listina'!$S:$S,0),1))</f>
      </c>
      <c r="BP8" s="78">
        <f>IF(ISNA(MATCH(CONCATENATE(BO$4,$A8),'Výsledková listina'!$S:$S,0)),"",INDEX('Výsledková listina'!$T:$T,MATCH(CONCATENATE(BO$4,$A8),'Výsledková listina'!$S:$S,0),1))</f>
      </c>
      <c r="BQ8" s="81"/>
      <c r="BR8" s="79">
        <f t="shared" si="13"/>
      </c>
      <c r="BS8" s="84"/>
      <c r="BT8" s="77">
        <f>IF(ISNA(MATCH(CONCATENATE(BT$4,$A8),'Výsledková listina'!$S:$S,0)),"",INDEX('Výsledková listina'!$C:$C,MATCH(CONCATENATE(BT$4,$A8),'Výsledková listina'!$S:$S,0),1))</f>
      </c>
      <c r="BU8" s="78">
        <f>IF(ISNA(MATCH(CONCATENATE(BT$4,$A8),'Výsledková listina'!$S:$S,0)),"",INDEX('Výsledková listina'!$T:$T,MATCH(CONCATENATE(BT$4,$A8),'Výsledková listina'!$S:$S,0),1))</f>
      </c>
      <c r="BV8" s="81"/>
      <c r="BW8" s="79">
        <f t="shared" si="14"/>
      </c>
      <c r="BX8" s="84"/>
    </row>
    <row r="9" spans="1:76" s="82" customFormat="1" ht="34.5" customHeight="1">
      <c r="A9" s="83">
        <v>4</v>
      </c>
      <c r="B9" s="77" t="str">
        <f>IF(ISNA(MATCH(CONCATENATE(B$4,$A9),'Výsledková listina'!$S:$S,0)),"",INDEX('Výsledková listina'!$C:$C,MATCH(CONCATENATE(B$4,$A9),'Výsledková listina'!$S:$S,0),1))</f>
        <v>Molek Petr</v>
      </c>
      <c r="C9" s="78" t="str">
        <f>IF(ISNA(MATCH(CONCATENATE(B$4,$A9),'Výsledková listina'!$S:$S,0)),"",INDEX('Výsledková listina'!$T:$T,MATCH(CONCATENATE(B$4,$A9),'Výsledková listina'!$S:$S,0),1))</f>
        <v>MO Plzeň 1</v>
      </c>
      <c r="D9" s="55">
        <v>2070</v>
      </c>
      <c r="E9" s="79">
        <f t="shared" si="0"/>
        <v>6</v>
      </c>
      <c r="F9" s="84"/>
      <c r="G9" s="77">
        <f>IF(ISNA(MATCH(CONCATENATE(G$4,$A9),'Výsledková listina'!$S:$S,0)),"",INDEX('Výsledková listina'!$C:$C,MATCH(CONCATENATE(G$4,$A9),'Výsledková listina'!$S:$S,0),1))</f>
      </c>
      <c r="H9" s="78">
        <f>IF(ISNA(MATCH(CONCATENATE(G$4,$A9),'Výsledková listina'!$S:$S,0)),"",INDEX('Výsledková listina'!$T:$T,MATCH(CONCATENATE(G$4,$A9),'Výsledková listina'!$S:$S,0),1))</f>
      </c>
      <c r="I9" s="55"/>
      <c r="J9" s="79">
        <f t="shared" si="1"/>
      </c>
      <c r="K9" s="84"/>
      <c r="L9" s="77">
        <f>IF(ISNA(MATCH(CONCATENATE(L$4,$A9),'Výsledková listina'!$S:$S,0)),"",INDEX('Výsledková listina'!$C:$C,MATCH(CONCATENATE(L$4,$A9),'Výsledková listina'!$S:$S,0),1))</f>
      </c>
      <c r="M9" s="78">
        <f>IF(ISNA(MATCH(CONCATENATE(L$4,$A9),'Výsledková listina'!$S:$S,0)),"",INDEX('Výsledková listina'!$T:$T,MATCH(CONCATENATE(L$4,$A9),'Výsledková listina'!$S:$S,0),1))</f>
      </c>
      <c r="N9" s="55"/>
      <c r="O9" s="79">
        <f t="shared" si="2"/>
      </c>
      <c r="P9" s="84"/>
      <c r="Q9" s="77">
        <f>IF(ISNA(MATCH(CONCATENATE(Q$4,$A9),'Výsledková listina'!$S:$S,0)),"",INDEX('Výsledková listina'!$C:$C,MATCH(CONCATENATE(Q$4,$A9),'Výsledková listina'!$S:$S,0),1))</f>
      </c>
      <c r="R9" s="78">
        <f>IF(ISNA(MATCH(CONCATENATE(Q$4,$A9),'Výsledková listina'!$S:$S,0)),"",INDEX('Výsledková listina'!$T:$T,MATCH(CONCATENATE(Q$4,$A9),'Výsledková listina'!$S:$S,0),1))</f>
      </c>
      <c r="S9" s="81"/>
      <c r="T9" s="79">
        <f t="shared" si="3"/>
      </c>
      <c r="U9" s="84"/>
      <c r="V9" s="77">
        <f>IF(ISNA(MATCH(CONCATENATE(V$4,$A9),'Výsledková listina'!$S:$S,0)),"",INDEX('Výsledková listina'!$C:$C,MATCH(CONCATENATE(V$4,$A9),'Výsledková listina'!$S:$S,0),1))</f>
      </c>
      <c r="W9" s="78">
        <f>IF(ISNA(MATCH(CONCATENATE(V$4,$A9),'Výsledková listina'!$S:$S,0)),"",INDEX('Výsledková listina'!$T:$T,MATCH(CONCATENATE(V$4,$A9),'Výsledková listina'!$S:$S,0),1))</f>
      </c>
      <c r="X9" s="81"/>
      <c r="Y9" s="79">
        <f t="shared" si="4"/>
      </c>
      <c r="Z9" s="84"/>
      <c r="AA9" s="77">
        <f>IF(ISNA(MATCH(CONCATENATE(AA$4,$A9),'Výsledková listina'!$S:$S,0)),"",INDEX('Výsledková listina'!$C:$C,MATCH(CONCATENATE(AA$4,$A9),'Výsledková listina'!$S:$S,0),1))</f>
      </c>
      <c r="AB9" s="78">
        <f>IF(ISNA(MATCH(CONCATENATE(AA$4,$A9),'Výsledková listina'!$S:$S,0)),"",INDEX('Výsledková listina'!$T:$T,MATCH(CONCATENATE(AA$4,$A9),'Výsledková listina'!$S:$S,0),1))</f>
      </c>
      <c r="AC9" s="81"/>
      <c r="AD9" s="79">
        <f t="shared" si="5"/>
      </c>
      <c r="AE9" s="84"/>
      <c r="AF9" s="77">
        <f>IF(ISNA(MATCH(CONCATENATE(AF$4,$A9),'Výsledková listina'!$S:$S,0)),"",INDEX('Výsledková listina'!$C:$C,MATCH(CONCATENATE(AF$4,$A9),'Výsledková listina'!$S:$S,0),1))</f>
      </c>
      <c r="AG9" s="78">
        <f>IF(ISNA(MATCH(CONCATENATE(AF$4,$A9),'Výsledková listina'!$S:$S,0)),"",INDEX('Výsledková listina'!$T:$T,MATCH(CONCATENATE(AF$4,$A9),'Výsledková listina'!$S:$S,0),1))</f>
      </c>
      <c r="AH9" s="81"/>
      <c r="AI9" s="79">
        <f t="shared" si="6"/>
      </c>
      <c r="AJ9" s="84"/>
      <c r="AK9" s="77">
        <f>IF(ISNA(MATCH(CONCATENATE(AK$4,$A9),'Výsledková listina'!$S:$S,0)),"",INDEX('Výsledková listina'!$C:$C,MATCH(CONCATENATE(AK$4,$A9),'Výsledková listina'!$S:$S,0),1))</f>
      </c>
      <c r="AL9" s="78">
        <f>IF(ISNA(MATCH(CONCATENATE(AK$4,$A9),'Výsledková listina'!$S:$S,0)),"",INDEX('Výsledková listina'!$T:$T,MATCH(CONCATENATE(AK$4,$A9),'Výsledková listina'!$S:$S,0),1))</f>
      </c>
      <c r="AM9" s="81"/>
      <c r="AN9" s="79">
        <f t="shared" si="7"/>
      </c>
      <c r="AO9" s="84"/>
      <c r="AP9" s="77">
        <f>IF(ISNA(MATCH(CONCATENATE(AP$4,$A9),'Výsledková listina'!$S:$S,0)),"",INDEX('Výsledková listina'!$C:$C,MATCH(CONCATENATE(AP$4,$A9),'Výsledková listina'!$S:$S,0),1))</f>
      </c>
      <c r="AQ9" s="78">
        <f>IF(ISNA(MATCH(CONCATENATE(AP$4,$A9),'Výsledková listina'!$S:$S,0)),"",INDEX('Výsledková listina'!$T:$T,MATCH(CONCATENATE(AP$4,$A9),'Výsledková listina'!$S:$S,0),1))</f>
      </c>
      <c r="AR9" s="81"/>
      <c r="AS9" s="79">
        <f t="shared" si="8"/>
      </c>
      <c r="AT9" s="84"/>
      <c r="AU9" s="77">
        <f>IF(ISNA(MATCH(CONCATENATE(AU$4,$A9),'Výsledková listina'!$S:$S,0)),"",INDEX('Výsledková listina'!$C:$C,MATCH(CONCATENATE(AU$4,$A9),'Výsledková listina'!$S:$S,0),1))</f>
      </c>
      <c r="AV9" s="78">
        <f>IF(ISNA(MATCH(CONCATENATE(AU$4,$A9),'Výsledková listina'!$S:$S,0)),"",INDEX('Výsledková listina'!$T:$T,MATCH(CONCATENATE(AU$4,$A9),'Výsledková listina'!$S:$S,0),1))</f>
      </c>
      <c r="AW9" s="81"/>
      <c r="AX9" s="79">
        <f t="shared" si="9"/>
      </c>
      <c r="AY9" s="84"/>
      <c r="AZ9" s="77">
        <f>IF(ISNA(MATCH(CONCATENATE(AZ$4,$A9),'Výsledková listina'!$S:$S,0)),"",INDEX('Výsledková listina'!$C:$C,MATCH(CONCATENATE(AZ$4,$A9),'Výsledková listina'!$S:$S,0),1))</f>
      </c>
      <c r="BA9" s="78">
        <f>IF(ISNA(MATCH(CONCATENATE(AZ$4,$A9),'Výsledková listina'!$S:$S,0)),"",INDEX('Výsledková listina'!$T:$T,MATCH(CONCATENATE(AZ$4,$A9),'Výsledková listina'!$S:$S,0),1))</f>
      </c>
      <c r="BB9" s="81"/>
      <c r="BC9" s="79">
        <f t="shared" si="10"/>
      </c>
      <c r="BD9" s="84"/>
      <c r="BE9" s="77">
        <f>IF(ISNA(MATCH(CONCATENATE(BE$4,$A9),'Výsledková listina'!$S:$S,0)),"",INDEX('Výsledková listina'!$C:$C,MATCH(CONCATENATE(BE$4,$A9),'Výsledková listina'!$S:$S,0),1))</f>
      </c>
      <c r="BF9" s="78">
        <f>IF(ISNA(MATCH(CONCATENATE(BE$4,$A9),'Výsledková listina'!$S:$S,0)),"",INDEX('Výsledková listina'!$T:$T,MATCH(CONCATENATE(BE$4,$A9),'Výsledková listina'!$S:$S,0),1))</f>
      </c>
      <c r="BG9" s="81"/>
      <c r="BH9" s="79">
        <f t="shared" si="11"/>
      </c>
      <c r="BI9" s="84"/>
      <c r="BJ9" s="77">
        <f>IF(ISNA(MATCH(CONCATENATE(BJ$4,$A9),'Výsledková listina'!$S:$S,0)),"",INDEX('Výsledková listina'!$C:$C,MATCH(CONCATENATE(BJ$4,$A9),'Výsledková listina'!$S:$S,0),1))</f>
      </c>
      <c r="BK9" s="78">
        <f>IF(ISNA(MATCH(CONCATENATE(BJ$4,$A9),'Výsledková listina'!$S:$S,0)),"",INDEX('Výsledková listina'!$T:$T,MATCH(CONCATENATE(BJ$4,$A9),'Výsledková listina'!$S:$S,0),1))</f>
      </c>
      <c r="BL9" s="81"/>
      <c r="BM9" s="79">
        <f t="shared" si="12"/>
      </c>
      <c r="BN9" s="84"/>
      <c r="BO9" s="77">
        <f>IF(ISNA(MATCH(CONCATENATE(BO$4,$A9),'Výsledková listina'!$S:$S,0)),"",INDEX('Výsledková listina'!$C:$C,MATCH(CONCATENATE(BO$4,$A9),'Výsledková listina'!$S:$S,0),1))</f>
      </c>
      <c r="BP9" s="78">
        <f>IF(ISNA(MATCH(CONCATENATE(BO$4,$A9),'Výsledková listina'!$S:$S,0)),"",INDEX('Výsledková listina'!$T:$T,MATCH(CONCATENATE(BO$4,$A9),'Výsledková listina'!$S:$S,0),1))</f>
      </c>
      <c r="BQ9" s="81"/>
      <c r="BR9" s="79">
        <f t="shared" si="13"/>
      </c>
      <c r="BS9" s="84"/>
      <c r="BT9" s="77">
        <f>IF(ISNA(MATCH(CONCATENATE(BT$4,$A9),'Výsledková listina'!$S:$S,0)),"",INDEX('Výsledková listina'!$C:$C,MATCH(CONCATENATE(BT$4,$A9),'Výsledková listina'!$S:$S,0),1))</f>
      </c>
      <c r="BU9" s="78">
        <f>IF(ISNA(MATCH(CONCATENATE(BT$4,$A9),'Výsledková listina'!$S:$S,0)),"",INDEX('Výsledková listina'!$T:$T,MATCH(CONCATENATE(BT$4,$A9),'Výsledková listina'!$S:$S,0),1))</f>
      </c>
      <c r="BV9" s="81"/>
      <c r="BW9" s="79">
        <f t="shared" si="14"/>
      </c>
      <c r="BX9" s="84"/>
    </row>
    <row r="10" spans="1:76" s="82" customFormat="1" ht="34.5" customHeight="1">
      <c r="A10" s="83">
        <v>5</v>
      </c>
      <c r="B10" s="77" t="str">
        <f>IF(ISNA(MATCH(CONCATENATE(B$4,$A10),'Výsledková listina'!$S:$S,0)),"",INDEX('Výsledková listina'!$C:$C,MATCH(CONCATENATE(B$4,$A10),'Výsledková listina'!$S:$S,0),1))</f>
        <v>Hozman Jan</v>
      </c>
      <c r="C10" s="78" t="str">
        <f>IF(ISNA(MATCH(CONCATENATE(B$4,$A10),'Výsledková listina'!$S:$S,0)),"",INDEX('Výsledková listina'!$T:$T,MATCH(CONCATENATE(B$4,$A10),'Výsledková listina'!$S:$S,0),1))</f>
        <v>MO Nepomuk</v>
      </c>
      <c r="D10" s="55">
        <v>1750</v>
      </c>
      <c r="E10" s="79">
        <f t="shared" si="0"/>
        <v>7</v>
      </c>
      <c r="F10" s="84"/>
      <c r="G10" s="77">
        <f>IF(ISNA(MATCH(CONCATENATE(G$4,$A10),'Výsledková listina'!$S:$S,0)),"",INDEX('Výsledková listina'!$C:$C,MATCH(CONCATENATE(G$4,$A10),'Výsledková listina'!$S:$S,0),1))</f>
      </c>
      <c r="H10" s="78">
        <f>IF(ISNA(MATCH(CONCATENATE(G$4,$A10),'Výsledková listina'!$S:$S,0)),"",INDEX('Výsledková listina'!$T:$T,MATCH(CONCATENATE(G$4,$A10),'Výsledková listina'!$S:$S,0),1))</f>
      </c>
      <c r="I10" s="55"/>
      <c r="J10" s="79">
        <f t="shared" si="1"/>
      </c>
      <c r="K10" s="84"/>
      <c r="L10" s="77">
        <f>IF(ISNA(MATCH(CONCATENATE(L$4,$A10),'Výsledková listina'!$S:$S,0)),"",INDEX('Výsledková listina'!$C:$C,MATCH(CONCATENATE(L$4,$A10),'Výsledková listina'!$S:$S,0),1))</f>
      </c>
      <c r="M10" s="78">
        <f>IF(ISNA(MATCH(CONCATENATE(L$4,$A10),'Výsledková listina'!$S:$S,0)),"",INDEX('Výsledková listina'!$T:$T,MATCH(CONCATENATE(L$4,$A10),'Výsledková listina'!$S:$S,0),1))</f>
      </c>
      <c r="N10" s="55"/>
      <c r="O10" s="79">
        <f t="shared" si="2"/>
      </c>
      <c r="P10" s="84"/>
      <c r="Q10" s="77">
        <f>IF(ISNA(MATCH(CONCATENATE(Q$4,$A10),'Výsledková listina'!$S:$S,0)),"",INDEX('Výsledková listina'!$C:$C,MATCH(CONCATENATE(Q$4,$A10),'Výsledková listina'!$S:$S,0),1))</f>
      </c>
      <c r="R10" s="78">
        <f>IF(ISNA(MATCH(CONCATENATE(Q$4,$A10),'Výsledková listina'!$S:$S,0)),"",INDEX('Výsledková listina'!$T:$T,MATCH(CONCATENATE(Q$4,$A10),'Výsledková listina'!$S:$S,0),1))</f>
      </c>
      <c r="S10" s="81"/>
      <c r="T10" s="79">
        <f t="shared" si="3"/>
      </c>
      <c r="U10" s="84"/>
      <c r="V10" s="77">
        <f>IF(ISNA(MATCH(CONCATENATE(V$4,$A10),'Výsledková listina'!$S:$S,0)),"",INDEX('Výsledková listina'!$C:$C,MATCH(CONCATENATE(V$4,$A10),'Výsledková listina'!$S:$S,0),1))</f>
      </c>
      <c r="W10" s="78">
        <f>IF(ISNA(MATCH(CONCATENATE(V$4,$A10),'Výsledková listina'!$S:$S,0)),"",INDEX('Výsledková listina'!$T:$T,MATCH(CONCATENATE(V$4,$A10),'Výsledková listina'!$S:$S,0),1))</f>
      </c>
      <c r="X10" s="81"/>
      <c r="Y10" s="79">
        <f t="shared" si="4"/>
      </c>
      <c r="Z10" s="84"/>
      <c r="AA10" s="77">
        <f>IF(ISNA(MATCH(CONCATENATE(AA$4,$A10),'Výsledková listina'!$S:$S,0)),"",INDEX('Výsledková listina'!$C:$C,MATCH(CONCATENATE(AA$4,$A10),'Výsledková listina'!$S:$S,0),1))</f>
      </c>
      <c r="AB10" s="78">
        <f>IF(ISNA(MATCH(CONCATENATE(AA$4,$A10),'Výsledková listina'!$S:$S,0)),"",INDEX('Výsledková listina'!$T:$T,MATCH(CONCATENATE(AA$4,$A10),'Výsledková listina'!$S:$S,0),1))</f>
      </c>
      <c r="AC10" s="81"/>
      <c r="AD10" s="79">
        <f t="shared" si="5"/>
      </c>
      <c r="AE10" s="84"/>
      <c r="AF10" s="77">
        <f>IF(ISNA(MATCH(CONCATENATE(AF$4,$A10),'Výsledková listina'!$S:$S,0)),"",INDEX('Výsledková listina'!$C:$C,MATCH(CONCATENATE(AF$4,$A10),'Výsledková listina'!$S:$S,0),1))</f>
      </c>
      <c r="AG10" s="78">
        <f>IF(ISNA(MATCH(CONCATENATE(AF$4,$A10),'Výsledková listina'!$S:$S,0)),"",INDEX('Výsledková listina'!$T:$T,MATCH(CONCATENATE(AF$4,$A10),'Výsledková listina'!$S:$S,0),1))</f>
      </c>
      <c r="AH10" s="81"/>
      <c r="AI10" s="79">
        <f t="shared" si="6"/>
      </c>
      <c r="AJ10" s="84"/>
      <c r="AK10" s="77">
        <f>IF(ISNA(MATCH(CONCATENATE(AK$4,$A10),'Výsledková listina'!$S:$S,0)),"",INDEX('Výsledková listina'!$C:$C,MATCH(CONCATENATE(AK$4,$A10),'Výsledková listina'!$S:$S,0),1))</f>
      </c>
      <c r="AL10" s="78">
        <f>IF(ISNA(MATCH(CONCATENATE(AK$4,$A10),'Výsledková listina'!$S:$S,0)),"",INDEX('Výsledková listina'!$T:$T,MATCH(CONCATENATE(AK$4,$A10),'Výsledková listina'!$S:$S,0),1))</f>
      </c>
      <c r="AM10" s="81"/>
      <c r="AN10" s="79">
        <f t="shared" si="7"/>
      </c>
      <c r="AO10" s="84"/>
      <c r="AP10" s="77">
        <f>IF(ISNA(MATCH(CONCATENATE(AP$4,$A10),'Výsledková listina'!$S:$S,0)),"",INDEX('Výsledková listina'!$C:$C,MATCH(CONCATENATE(AP$4,$A10),'Výsledková listina'!$S:$S,0),1))</f>
      </c>
      <c r="AQ10" s="78">
        <f>IF(ISNA(MATCH(CONCATENATE(AP$4,$A10),'Výsledková listina'!$S:$S,0)),"",INDEX('Výsledková listina'!$T:$T,MATCH(CONCATENATE(AP$4,$A10),'Výsledková listina'!$S:$S,0),1))</f>
      </c>
      <c r="AR10" s="81"/>
      <c r="AS10" s="79">
        <f t="shared" si="8"/>
      </c>
      <c r="AT10" s="84"/>
      <c r="AU10" s="77">
        <f>IF(ISNA(MATCH(CONCATENATE(AU$4,$A10),'Výsledková listina'!$S:$S,0)),"",INDEX('Výsledková listina'!$C:$C,MATCH(CONCATENATE(AU$4,$A10),'Výsledková listina'!$S:$S,0),1))</f>
      </c>
      <c r="AV10" s="78">
        <f>IF(ISNA(MATCH(CONCATENATE(AU$4,$A10),'Výsledková listina'!$S:$S,0)),"",INDEX('Výsledková listina'!$T:$T,MATCH(CONCATENATE(AU$4,$A10),'Výsledková listina'!$S:$S,0),1))</f>
      </c>
      <c r="AW10" s="81"/>
      <c r="AX10" s="79">
        <f t="shared" si="9"/>
      </c>
      <c r="AY10" s="84"/>
      <c r="AZ10" s="77">
        <f>IF(ISNA(MATCH(CONCATENATE(AZ$4,$A10),'Výsledková listina'!$S:$S,0)),"",INDEX('Výsledková listina'!$C:$C,MATCH(CONCATENATE(AZ$4,$A10),'Výsledková listina'!$S:$S,0),1))</f>
      </c>
      <c r="BA10" s="78">
        <f>IF(ISNA(MATCH(CONCATENATE(AZ$4,$A10),'Výsledková listina'!$S:$S,0)),"",INDEX('Výsledková listina'!$T:$T,MATCH(CONCATENATE(AZ$4,$A10),'Výsledková listina'!$S:$S,0),1))</f>
      </c>
      <c r="BB10" s="81"/>
      <c r="BC10" s="79">
        <f t="shared" si="10"/>
      </c>
      <c r="BD10" s="84"/>
      <c r="BE10" s="77">
        <f>IF(ISNA(MATCH(CONCATENATE(BE$4,$A10),'Výsledková listina'!$S:$S,0)),"",INDEX('Výsledková listina'!$C:$C,MATCH(CONCATENATE(BE$4,$A10),'Výsledková listina'!$S:$S,0),1))</f>
      </c>
      <c r="BF10" s="78">
        <f>IF(ISNA(MATCH(CONCATENATE(BE$4,$A10),'Výsledková listina'!$S:$S,0)),"",INDEX('Výsledková listina'!$T:$T,MATCH(CONCATENATE(BE$4,$A10),'Výsledková listina'!$S:$S,0),1))</f>
      </c>
      <c r="BG10" s="81"/>
      <c r="BH10" s="79">
        <f t="shared" si="11"/>
      </c>
      <c r="BI10" s="84"/>
      <c r="BJ10" s="77">
        <f>IF(ISNA(MATCH(CONCATENATE(BJ$4,$A10),'Výsledková listina'!$S:$S,0)),"",INDEX('Výsledková listina'!$C:$C,MATCH(CONCATENATE(BJ$4,$A10),'Výsledková listina'!$S:$S,0),1))</f>
      </c>
      <c r="BK10" s="78">
        <f>IF(ISNA(MATCH(CONCATENATE(BJ$4,$A10),'Výsledková listina'!$S:$S,0)),"",INDEX('Výsledková listina'!$T:$T,MATCH(CONCATENATE(BJ$4,$A10),'Výsledková listina'!$S:$S,0),1))</f>
      </c>
      <c r="BL10" s="81"/>
      <c r="BM10" s="79">
        <f t="shared" si="12"/>
      </c>
      <c r="BN10" s="84"/>
      <c r="BO10" s="77">
        <f>IF(ISNA(MATCH(CONCATENATE(BO$4,$A10),'Výsledková listina'!$S:$S,0)),"",INDEX('Výsledková listina'!$C:$C,MATCH(CONCATENATE(BO$4,$A10),'Výsledková listina'!$S:$S,0),1))</f>
      </c>
      <c r="BP10" s="78">
        <f>IF(ISNA(MATCH(CONCATENATE(BO$4,$A10),'Výsledková listina'!$S:$S,0)),"",INDEX('Výsledková listina'!$T:$T,MATCH(CONCATENATE(BO$4,$A10),'Výsledková listina'!$S:$S,0),1))</f>
      </c>
      <c r="BQ10" s="81"/>
      <c r="BR10" s="79">
        <f t="shared" si="13"/>
      </c>
      <c r="BS10" s="84"/>
      <c r="BT10" s="77">
        <f>IF(ISNA(MATCH(CONCATENATE(BT$4,$A10),'Výsledková listina'!$S:$S,0)),"",INDEX('Výsledková listina'!$C:$C,MATCH(CONCATENATE(BT$4,$A10),'Výsledková listina'!$S:$S,0),1))</f>
      </c>
      <c r="BU10" s="78">
        <f>IF(ISNA(MATCH(CONCATENATE(BT$4,$A10),'Výsledková listina'!$S:$S,0)),"",INDEX('Výsledková listina'!$T:$T,MATCH(CONCATENATE(BT$4,$A10),'Výsledková listina'!$S:$S,0),1))</f>
      </c>
      <c r="BV10" s="81"/>
      <c r="BW10" s="79">
        <f t="shared" si="14"/>
      </c>
      <c r="BX10" s="84"/>
    </row>
    <row r="11" spans="1:76" s="82" customFormat="1" ht="34.5" customHeight="1">
      <c r="A11" s="83">
        <v>6</v>
      </c>
      <c r="B11" s="77" t="str">
        <f>IF(ISNA(MATCH(CONCATENATE(B$4,$A11),'Výsledková listina'!$S:$S,0)),"",INDEX('Výsledková listina'!$C:$C,MATCH(CONCATENATE(B$4,$A11),'Výsledková listina'!$S:$S,0),1))</f>
        <v>Vyslyšel vladimír st.</v>
      </c>
      <c r="C11" s="78" t="str">
        <f>IF(ISNA(MATCH(CONCATENATE(B$4,$A11),'Výsledková listina'!$S:$S,0)),"",INDEX('Výsledková listina'!$T:$T,MATCH(CONCATENATE(B$4,$A11),'Výsledková listina'!$S:$S,0),1))</f>
        <v>MO Plzeň 1</v>
      </c>
      <c r="D11" s="55">
        <v>2370</v>
      </c>
      <c r="E11" s="79">
        <f t="shared" si="0"/>
        <v>5</v>
      </c>
      <c r="F11" s="84"/>
      <c r="G11" s="77">
        <f>IF(ISNA(MATCH(CONCATENATE(G$4,$A11),'Výsledková listina'!$S:$S,0)),"",INDEX('Výsledková listina'!$C:$C,MATCH(CONCATENATE(G$4,$A11),'Výsledková listina'!$S:$S,0),1))</f>
      </c>
      <c r="H11" s="78">
        <f>IF(ISNA(MATCH(CONCATENATE(G$4,$A11),'Výsledková listina'!$S:$S,0)),"",INDEX('Výsledková listina'!$T:$T,MATCH(CONCATENATE(G$4,$A11),'Výsledková listina'!$S:$S,0),1))</f>
      </c>
      <c r="I11" s="55"/>
      <c r="J11" s="79">
        <f t="shared" si="1"/>
      </c>
      <c r="K11" s="84"/>
      <c r="L11" s="77">
        <f>IF(ISNA(MATCH(CONCATENATE(L$4,$A11),'Výsledková listina'!$S:$S,0)),"",INDEX('Výsledková listina'!$C:$C,MATCH(CONCATENATE(L$4,$A11),'Výsledková listina'!$S:$S,0),1))</f>
      </c>
      <c r="M11" s="78">
        <f>IF(ISNA(MATCH(CONCATENATE(L$4,$A11),'Výsledková listina'!$S:$S,0)),"",INDEX('Výsledková listina'!$T:$T,MATCH(CONCATENATE(L$4,$A11),'Výsledková listina'!$S:$S,0),1))</f>
      </c>
      <c r="N11" s="55"/>
      <c r="O11" s="79">
        <f t="shared" si="2"/>
      </c>
      <c r="P11" s="84"/>
      <c r="Q11" s="77">
        <f>IF(ISNA(MATCH(CONCATENATE(Q$4,$A11),'Výsledková listina'!$S:$S,0)),"",INDEX('Výsledková listina'!$C:$C,MATCH(CONCATENATE(Q$4,$A11),'Výsledková listina'!$S:$S,0),1))</f>
      </c>
      <c r="R11" s="78">
        <f>IF(ISNA(MATCH(CONCATENATE(Q$4,$A11),'Výsledková listina'!$S:$S,0)),"",INDEX('Výsledková listina'!$T:$T,MATCH(CONCATENATE(Q$4,$A11),'Výsledková listina'!$S:$S,0),1))</f>
      </c>
      <c r="S11" s="81"/>
      <c r="T11" s="79">
        <f t="shared" si="3"/>
      </c>
      <c r="U11" s="84"/>
      <c r="V11" s="77">
        <f>IF(ISNA(MATCH(CONCATENATE(V$4,$A11),'Výsledková listina'!$S:$S,0)),"",INDEX('Výsledková listina'!$C:$C,MATCH(CONCATENATE(V$4,$A11),'Výsledková listina'!$S:$S,0),1))</f>
      </c>
      <c r="W11" s="78">
        <f>IF(ISNA(MATCH(CONCATENATE(V$4,$A11),'Výsledková listina'!$S:$S,0)),"",INDEX('Výsledková listina'!$T:$T,MATCH(CONCATENATE(V$4,$A11),'Výsledková listina'!$S:$S,0),1))</f>
      </c>
      <c r="X11" s="81"/>
      <c r="Y11" s="79">
        <f t="shared" si="4"/>
      </c>
      <c r="Z11" s="84"/>
      <c r="AA11" s="77">
        <f>IF(ISNA(MATCH(CONCATENATE(AA$4,$A11),'Výsledková listina'!$S:$S,0)),"",INDEX('Výsledková listina'!$C:$C,MATCH(CONCATENATE(AA$4,$A11),'Výsledková listina'!$S:$S,0),1))</f>
      </c>
      <c r="AB11" s="78">
        <f>IF(ISNA(MATCH(CONCATENATE(AA$4,$A11),'Výsledková listina'!$S:$S,0)),"",INDEX('Výsledková listina'!$T:$T,MATCH(CONCATENATE(AA$4,$A11),'Výsledková listina'!$S:$S,0),1))</f>
      </c>
      <c r="AC11" s="81"/>
      <c r="AD11" s="79">
        <f t="shared" si="5"/>
      </c>
      <c r="AE11" s="84"/>
      <c r="AF11" s="77">
        <f>IF(ISNA(MATCH(CONCATENATE(AF$4,$A11),'Výsledková listina'!$S:$S,0)),"",INDEX('Výsledková listina'!$C:$C,MATCH(CONCATENATE(AF$4,$A11),'Výsledková listina'!$S:$S,0),1))</f>
      </c>
      <c r="AG11" s="78">
        <f>IF(ISNA(MATCH(CONCATENATE(AF$4,$A11),'Výsledková listina'!$S:$S,0)),"",INDEX('Výsledková listina'!$T:$T,MATCH(CONCATENATE(AF$4,$A11),'Výsledková listina'!$S:$S,0),1))</f>
      </c>
      <c r="AH11" s="81"/>
      <c r="AI11" s="79">
        <f t="shared" si="6"/>
      </c>
      <c r="AJ11" s="84"/>
      <c r="AK11" s="77">
        <f>IF(ISNA(MATCH(CONCATENATE(AK$4,$A11),'Výsledková listina'!$S:$S,0)),"",INDEX('Výsledková listina'!$C:$C,MATCH(CONCATENATE(AK$4,$A11),'Výsledková listina'!$S:$S,0),1))</f>
      </c>
      <c r="AL11" s="78">
        <f>IF(ISNA(MATCH(CONCATENATE(AK$4,$A11),'Výsledková listina'!$S:$S,0)),"",INDEX('Výsledková listina'!$T:$T,MATCH(CONCATENATE(AK$4,$A11),'Výsledková listina'!$S:$S,0),1))</f>
      </c>
      <c r="AM11" s="81"/>
      <c r="AN11" s="79">
        <f t="shared" si="7"/>
      </c>
      <c r="AO11" s="84"/>
      <c r="AP11" s="77">
        <f>IF(ISNA(MATCH(CONCATENATE(AP$4,$A11),'Výsledková listina'!$S:$S,0)),"",INDEX('Výsledková listina'!$C:$C,MATCH(CONCATENATE(AP$4,$A11),'Výsledková listina'!$S:$S,0),1))</f>
      </c>
      <c r="AQ11" s="78">
        <f>IF(ISNA(MATCH(CONCATENATE(AP$4,$A11),'Výsledková listina'!$S:$S,0)),"",INDEX('Výsledková listina'!$T:$T,MATCH(CONCATENATE(AP$4,$A11),'Výsledková listina'!$S:$S,0),1))</f>
      </c>
      <c r="AR11" s="81"/>
      <c r="AS11" s="79">
        <f t="shared" si="8"/>
      </c>
      <c r="AT11" s="84"/>
      <c r="AU11" s="77">
        <f>IF(ISNA(MATCH(CONCATENATE(AU$4,$A11),'Výsledková listina'!$S:$S,0)),"",INDEX('Výsledková listina'!$C:$C,MATCH(CONCATENATE(AU$4,$A11),'Výsledková listina'!$S:$S,0),1))</f>
      </c>
      <c r="AV11" s="78">
        <f>IF(ISNA(MATCH(CONCATENATE(AU$4,$A11),'Výsledková listina'!$S:$S,0)),"",INDEX('Výsledková listina'!$T:$T,MATCH(CONCATENATE(AU$4,$A11),'Výsledková listina'!$S:$S,0),1))</f>
      </c>
      <c r="AW11" s="81"/>
      <c r="AX11" s="79">
        <f t="shared" si="9"/>
      </c>
      <c r="AY11" s="84"/>
      <c r="AZ11" s="77">
        <f>IF(ISNA(MATCH(CONCATENATE(AZ$4,$A11),'Výsledková listina'!$S:$S,0)),"",INDEX('Výsledková listina'!$C:$C,MATCH(CONCATENATE(AZ$4,$A11),'Výsledková listina'!$S:$S,0),1))</f>
      </c>
      <c r="BA11" s="78">
        <f>IF(ISNA(MATCH(CONCATENATE(AZ$4,$A11),'Výsledková listina'!$S:$S,0)),"",INDEX('Výsledková listina'!$T:$T,MATCH(CONCATENATE(AZ$4,$A11),'Výsledková listina'!$S:$S,0),1))</f>
      </c>
      <c r="BB11" s="81"/>
      <c r="BC11" s="79">
        <f t="shared" si="10"/>
      </c>
      <c r="BD11" s="84"/>
      <c r="BE11" s="77">
        <f>IF(ISNA(MATCH(CONCATENATE(BE$4,$A11),'Výsledková listina'!$S:$S,0)),"",INDEX('Výsledková listina'!$C:$C,MATCH(CONCATENATE(BE$4,$A11),'Výsledková listina'!$S:$S,0),1))</f>
      </c>
      <c r="BF11" s="78">
        <f>IF(ISNA(MATCH(CONCATENATE(BE$4,$A11),'Výsledková listina'!$S:$S,0)),"",INDEX('Výsledková listina'!$T:$T,MATCH(CONCATENATE(BE$4,$A11),'Výsledková listina'!$S:$S,0),1))</f>
      </c>
      <c r="BG11" s="81"/>
      <c r="BH11" s="79">
        <f t="shared" si="11"/>
      </c>
      <c r="BI11" s="84"/>
      <c r="BJ11" s="77">
        <f>IF(ISNA(MATCH(CONCATENATE(BJ$4,$A11),'Výsledková listina'!$S:$S,0)),"",INDEX('Výsledková listina'!$C:$C,MATCH(CONCATENATE(BJ$4,$A11),'Výsledková listina'!$S:$S,0),1))</f>
      </c>
      <c r="BK11" s="78">
        <f>IF(ISNA(MATCH(CONCATENATE(BJ$4,$A11),'Výsledková listina'!$S:$S,0)),"",INDEX('Výsledková listina'!$T:$T,MATCH(CONCATENATE(BJ$4,$A11),'Výsledková listina'!$S:$S,0),1))</f>
      </c>
      <c r="BL11" s="81"/>
      <c r="BM11" s="79">
        <f t="shared" si="12"/>
      </c>
      <c r="BN11" s="84"/>
      <c r="BO11" s="77">
        <f>IF(ISNA(MATCH(CONCATENATE(BO$4,$A11),'Výsledková listina'!$S:$S,0)),"",INDEX('Výsledková listina'!$C:$C,MATCH(CONCATENATE(BO$4,$A11),'Výsledková listina'!$S:$S,0),1))</f>
      </c>
      <c r="BP11" s="78">
        <f>IF(ISNA(MATCH(CONCATENATE(BO$4,$A11),'Výsledková listina'!$S:$S,0)),"",INDEX('Výsledková listina'!$T:$T,MATCH(CONCATENATE(BO$4,$A11),'Výsledková listina'!$S:$S,0),1))</f>
      </c>
      <c r="BQ11" s="81"/>
      <c r="BR11" s="79">
        <f t="shared" si="13"/>
      </c>
      <c r="BS11" s="84"/>
      <c r="BT11" s="77">
        <f>IF(ISNA(MATCH(CONCATENATE(BT$4,$A11),'Výsledková listina'!$S:$S,0)),"",INDEX('Výsledková listina'!$C:$C,MATCH(CONCATENATE(BT$4,$A11),'Výsledková listina'!$S:$S,0),1))</f>
      </c>
      <c r="BU11" s="78">
        <f>IF(ISNA(MATCH(CONCATENATE(BT$4,$A11),'Výsledková listina'!$S:$S,0)),"",INDEX('Výsledková listina'!$T:$T,MATCH(CONCATENATE(BT$4,$A11),'Výsledková listina'!$S:$S,0),1))</f>
      </c>
      <c r="BV11" s="81"/>
      <c r="BW11" s="79">
        <f t="shared" si="14"/>
      </c>
      <c r="BX11" s="84"/>
    </row>
    <row r="12" spans="1:76" s="82" customFormat="1" ht="34.5" customHeight="1">
      <c r="A12" s="83">
        <v>7</v>
      </c>
      <c r="B12" s="77" t="str">
        <f>IF(ISNA(MATCH(CONCATENATE(B$4,$A12),'Výsledková listina'!$S:$S,0)),"",INDEX('Výsledková listina'!$C:$C,MATCH(CONCATENATE(B$4,$A12),'Výsledková listina'!$S:$S,0),1))</f>
        <v>Martínek Ondřej</v>
      </c>
      <c r="C12" s="78" t="str">
        <f>IF(ISNA(MATCH(CONCATENATE(B$4,$A12),'Výsledková listina'!$S:$S,0)),"",INDEX('Výsledková listina'!$T:$T,MATCH(CONCATENATE(B$4,$A12),'Výsledková listina'!$S:$S,0),1))</f>
        <v>MO Karlovy Vary</v>
      </c>
      <c r="D12" s="55">
        <v>1040</v>
      </c>
      <c r="E12" s="79">
        <f t="shared" si="0"/>
        <v>9</v>
      </c>
      <c r="F12" s="84"/>
      <c r="G12" s="77">
        <f>IF(ISNA(MATCH(CONCATENATE(G$4,$A12),'Výsledková listina'!$S:$S,0)),"",INDEX('Výsledková listina'!$C:$C,MATCH(CONCATENATE(G$4,$A12),'Výsledková listina'!$S:$S,0),1))</f>
      </c>
      <c r="H12" s="78">
        <f>IF(ISNA(MATCH(CONCATENATE(G$4,$A12),'Výsledková listina'!$S:$S,0)),"",INDEX('Výsledková listina'!$T:$T,MATCH(CONCATENATE(G$4,$A12),'Výsledková listina'!$S:$S,0),1))</f>
      </c>
      <c r="I12" s="55"/>
      <c r="J12" s="79">
        <f t="shared" si="1"/>
      </c>
      <c r="K12" s="84"/>
      <c r="L12" s="77">
        <f>IF(ISNA(MATCH(CONCATENATE(L$4,$A12),'Výsledková listina'!$S:$S,0)),"",INDEX('Výsledková listina'!$C:$C,MATCH(CONCATENATE(L$4,$A12),'Výsledková listina'!$S:$S,0),1))</f>
      </c>
      <c r="M12" s="78">
        <f>IF(ISNA(MATCH(CONCATENATE(L$4,$A12),'Výsledková listina'!$S:$S,0)),"",INDEX('Výsledková listina'!$T:$T,MATCH(CONCATENATE(L$4,$A12),'Výsledková listina'!$S:$S,0),1))</f>
      </c>
      <c r="N12" s="55"/>
      <c r="O12" s="79">
        <f t="shared" si="2"/>
      </c>
      <c r="P12" s="84"/>
      <c r="Q12" s="77">
        <f>IF(ISNA(MATCH(CONCATENATE(Q$4,$A12),'Výsledková listina'!$S:$S,0)),"",INDEX('Výsledková listina'!$C:$C,MATCH(CONCATENATE(Q$4,$A12),'Výsledková listina'!$S:$S,0),1))</f>
      </c>
      <c r="R12" s="78">
        <f>IF(ISNA(MATCH(CONCATENATE(Q$4,$A12),'Výsledková listina'!$S:$S,0)),"",INDEX('Výsledková listina'!$T:$T,MATCH(CONCATENATE(Q$4,$A12),'Výsledková listina'!$S:$S,0),1))</f>
      </c>
      <c r="S12" s="81"/>
      <c r="T12" s="79">
        <f t="shared" si="3"/>
      </c>
      <c r="U12" s="84"/>
      <c r="V12" s="77">
        <f>IF(ISNA(MATCH(CONCATENATE(V$4,$A12),'Výsledková listina'!$S:$S,0)),"",INDEX('Výsledková listina'!$C:$C,MATCH(CONCATENATE(V$4,$A12),'Výsledková listina'!$S:$S,0),1))</f>
      </c>
      <c r="W12" s="78">
        <f>IF(ISNA(MATCH(CONCATENATE(V$4,$A12),'Výsledková listina'!$S:$S,0)),"",INDEX('Výsledková listina'!$T:$T,MATCH(CONCATENATE(V$4,$A12),'Výsledková listina'!$S:$S,0),1))</f>
      </c>
      <c r="X12" s="81"/>
      <c r="Y12" s="79">
        <f t="shared" si="4"/>
      </c>
      <c r="Z12" s="84"/>
      <c r="AA12" s="77">
        <f>IF(ISNA(MATCH(CONCATENATE(AA$4,$A12),'Výsledková listina'!$S:$S,0)),"",INDEX('Výsledková listina'!$C:$C,MATCH(CONCATENATE(AA$4,$A12),'Výsledková listina'!$S:$S,0),1))</f>
      </c>
      <c r="AB12" s="78">
        <f>IF(ISNA(MATCH(CONCATENATE(AA$4,$A12),'Výsledková listina'!$S:$S,0)),"",INDEX('Výsledková listina'!$T:$T,MATCH(CONCATENATE(AA$4,$A12),'Výsledková listina'!$S:$S,0),1))</f>
      </c>
      <c r="AC12" s="81"/>
      <c r="AD12" s="79">
        <f t="shared" si="5"/>
      </c>
      <c r="AE12" s="84"/>
      <c r="AF12" s="77">
        <f>IF(ISNA(MATCH(CONCATENATE(AF$4,$A12),'Výsledková listina'!$S:$S,0)),"",INDEX('Výsledková listina'!$C:$C,MATCH(CONCATENATE(AF$4,$A12),'Výsledková listina'!$S:$S,0),1))</f>
      </c>
      <c r="AG12" s="78">
        <f>IF(ISNA(MATCH(CONCATENATE(AF$4,$A12),'Výsledková listina'!$S:$S,0)),"",INDEX('Výsledková listina'!$T:$T,MATCH(CONCATENATE(AF$4,$A12),'Výsledková listina'!$S:$S,0),1))</f>
      </c>
      <c r="AH12" s="81"/>
      <c r="AI12" s="79">
        <f t="shared" si="6"/>
      </c>
      <c r="AJ12" s="84"/>
      <c r="AK12" s="77">
        <f>IF(ISNA(MATCH(CONCATENATE(AK$4,$A12),'Výsledková listina'!$S:$S,0)),"",INDEX('Výsledková listina'!$C:$C,MATCH(CONCATENATE(AK$4,$A12),'Výsledková listina'!$S:$S,0),1))</f>
      </c>
      <c r="AL12" s="78">
        <f>IF(ISNA(MATCH(CONCATENATE(AK$4,$A12),'Výsledková listina'!$S:$S,0)),"",INDEX('Výsledková listina'!$T:$T,MATCH(CONCATENATE(AK$4,$A12),'Výsledková listina'!$S:$S,0),1))</f>
      </c>
      <c r="AM12" s="81"/>
      <c r="AN12" s="79">
        <f t="shared" si="7"/>
      </c>
      <c r="AO12" s="84"/>
      <c r="AP12" s="77">
        <f>IF(ISNA(MATCH(CONCATENATE(AP$4,$A12),'Výsledková listina'!$S:$S,0)),"",INDEX('Výsledková listina'!$C:$C,MATCH(CONCATENATE(AP$4,$A12),'Výsledková listina'!$S:$S,0),1))</f>
      </c>
      <c r="AQ12" s="78">
        <f>IF(ISNA(MATCH(CONCATENATE(AP$4,$A12),'Výsledková listina'!$S:$S,0)),"",INDEX('Výsledková listina'!$T:$T,MATCH(CONCATENATE(AP$4,$A12),'Výsledková listina'!$S:$S,0),1))</f>
      </c>
      <c r="AR12" s="81"/>
      <c r="AS12" s="79">
        <f t="shared" si="8"/>
      </c>
      <c r="AT12" s="84"/>
      <c r="AU12" s="77">
        <f>IF(ISNA(MATCH(CONCATENATE(AU$4,$A12),'Výsledková listina'!$S:$S,0)),"",INDEX('Výsledková listina'!$C:$C,MATCH(CONCATENATE(AU$4,$A12),'Výsledková listina'!$S:$S,0),1))</f>
      </c>
      <c r="AV12" s="78">
        <f>IF(ISNA(MATCH(CONCATENATE(AU$4,$A12),'Výsledková listina'!$S:$S,0)),"",INDEX('Výsledková listina'!$T:$T,MATCH(CONCATENATE(AU$4,$A12),'Výsledková listina'!$S:$S,0),1))</f>
      </c>
      <c r="AW12" s="81"/>
      <c r="AX12" s="79">
        <f t="shared" si="9"/>
      </c>
      <c r="AY12" s="84"/>
      <c r="AZ12" s="77">
        <f>IF(ISNA(MATCH(CONCATENATE(AZ$4,$A12),'Výsledková listina'!$S:$S,0)),"",INDEX('Výsledková listina'!$C:$C,MATCH(CONCATENATE(AZ$4,$A12),'Výsledková listina'!$S:$S,0),1))</f>
      </c>
      <c r="BA12" s="78">
        <f>IF(ISNA(MATCH(CONCATENATE(AZ$4,$A12),'Výsledková listina'!$S:$S,0)),"",INDEX('Výsledková listina'!$T:$T,MATCH(CONCATENATE(AZ$4,$A12),'Výsledková listina'!$S:$S,0),1))</f>
      </c>
      <c r="BB12" s="81"/>
      <c r="BC12" s="79">
        <f t="shared" si="10"/>
      </c>
      <c r="BD12" s="84"/>
      <c r="BE12" s="77">
        <f>IF(ISNA(MATCH(CONCATENATE(BE$4,$A12),'Výsledková listina'!$S:$S,0)),"",INDEX('Výsledková listina'!$C:$C,MATCH(CONCATENATE(BE$4,$A12),'Výsledková listina'!$S:$S,0),1))</f>
      </c>
      <c r="BF12" s="78">
        <f>IF(ISNA(MATCH(CONCATENATE(BE$4,$A12),'Výsledková listina'!$S:$S,0)),"",INDEX('Výsledková listina'!$T:$T,MATCH(CONCATENATE(BE$4,$A12),'Výsledková listina'!$S:$S,0),1))</f>
      </c>
      <c r="BG12" s="81"/>
      <c r="BH12" s="79">
        <f t="shared" si="11"/>
      </c>
      <c r="BI12" s="84"/>
      <c r="BJ12" s="77">
        <f>IF(ISNA(MATCH(CONCATENATE(BJ$4,$A12),'Výsledková listina'!$S:$S,0)),"",INDEX('Výsledková listina'!$C:$C,MATCH(CONCATENATE(BJ$4,$A12),'Výsledková listina'!$S:$S,0),1))</f>
      </c>
      <c r="BK12" s="78">
        <f>IF(ISNA(MATCH(CONCATENATE(BJ$4,$A12),'Výsledková listina'!$S:$S,0)),"",INDEX('Výsledková listina'!$T:$T,MATCH(CONCATENATE(BJ$4,$A12),'Výsledková listina'!$S:$S,0),1))</f>
      </c>
      <c r="BL12" s="81"/>
      <c r="BM12" s="79">
        <f t="shared" si="12"/>
      </c>
      <c r="BN12" s="84"/>
      <c r="BO12" s="77">
        <f>IF(ISNA(MATCH(CONCATENATE(BO$4,$A12),'Výsledková listina'!$S:$S,0)),"",INDEX('Výsledková listina'!$C:$C,MATCH(CONCATENATE(BO$4,$A12),'Výsledková listina'!$S:$S,0),1))</f>
      </c>
      <c r="BP12" s="78">
        <f>IF(ISNA(MATCH(CONCATENATE(BO$4,$A12),'Výsledková listina'!$S:$S,0)),"",INDEX('Výsledková listina'!$T:$T,MATCH(CONCATENATE(BO$4,$A12),'Výsledková listina'!$S:$S,0),1))</f>
      </c>
      <c r="BQ12" s="81"/>
      <c r="BR12" s="79">
        <f t="shared" si="13"/>
      </c>
      <c r="BS12" s="84"/>
      <c r="BT12" s="77">
        <f>IF(ISNA(MATCH(CONCATENATE(BT$4,$A12),'Výsledková listina'!$S:$S,0)),"",INDEX('Výsledková listina'!$C:$C,MATCH(CONCATENATE(BT$4,$A12),'Výsledková listina'!$S:$S,0),1))</f>
      </c>
      <c r="BU12" s="78">
        <f>IF(ISNA(MATCH(CONCATENATE(BT$4,$A12),'Výsledková listina'!$S:$S,0)),"",INDEX('Výsledková listina'!$T:$T,MATCH(CONCATENATE(BT$4,$A12),'Výsledková listina'!$S:$S,0),1))</f>
      </c>
      <c r="BV12" s="81"/>
      <c r="BW12" s="79">
        <f t="shared" si="14"/>
      </c>
      <c r="BX12" s="84"/>
    </row>
    <row r="13" spans="1:76" s="82" customFormat="1" ht="34.5" customHeight="1">
      <c r="A13" s="83">
        <v>8</v>
      </c>
      <c r="B13" s="77" t="str">
        <f>IF(ISNA(MATCH(CONCATENATE(B$4,$A13),'Výsledková listina'!$S:$S,0)),"",INDEX('Výsledková listina'!$C:$C,MATCH(CONCATENATE(B$4,$A13),'Výsledková listina'!$S:$S,0),1))</f>
        <v>Louda Václav</v>
      </c>
      <c r="C13" s="78" t="str">
        <f>IF(ISNA(MATCH(CONCATENATE(B$4,$A13),'Výsledková listina'!$S:$S,0)),"",INDEX('Výsledková listina'!$T:$T,MATCH(CONCATENATE(B$4,$A13),'Výsledková listina'!$S:$S,0),1))</f>
        <v>MO Plzeň 1</v>
      </c>
      <c r="D13" s="55">
        <v>4700</v>
      </c>
      <c r="E13" s="79">
        <f t="shared" si="0"/>
        <v>2</v>
      </c>
      <c r="F13" s="84"/>
      <c r="G13" s="77">
        <f>IF(ISNA(MATCH(CONCATENATE(G$4,$A13),'Výsledková listina'!$S:$S,0)),"",INDEX('Výsledková listina'!$C:$C,MATCH(CONCATENATE(G$4,$A13),'Výsledková listina'!$S:$S,0),1))</f>
      </c>
      <c r="H13" s="78">
        <f>IF(ISNA(MATCH(CONCATENATE(G$4,$A13),'Výsledková listina'!$S:$S,0)),"",INDEX('Výsledková listina'!$T:$T,MATCH(CONCATENATE(G$4,$A13),'Výsledková listina'!$S:$S,0),1))</f>
      </c>
      <c r="I13" s="55"/>
      <c r="J13" s="79">
        <f t="shared" si="1"/>
      </c>
      <c r="K13" s="84"/>
      <c r="L13" s="77">
        <f>IF(ISNA(MATCH(CONCATENATE(L$4,$A13),'Výsledková listina'!$S:$S,0)),"",INDEX('Výsledková listina'!$C:$C,MATCH(CONCATENATE(L$4,$A13),'Výsledková listina'!$S:$S,0),1))</f>
      </c>
      <c r="M13" s="78">
        <f>IF(ISNA(MATCH(CONCATENATE(L$4,$A13),'Výsledková listina'!$S:$S,0)),"",INDEX('Výsledková listina'!$T:$T,MATCH(CONCATENATE(L$4,$A13),'Výsledková listina'!$S:$S,0),1))</f>
      </c>
      <c r="N13" s="55"/>
      <c r="O13" s="79">
        <f t="shared" si="2"/>
      </c>
      <c r="P13" s="84"/>
      <c r="Q13" s="77">
        <f>IF(ISNA(MATCH(CONCATENATE(Q$4,$A13),'Výsledková listina'!$S:$S,0)),"",INDEX('Výsledková listina'!$C:$C,MATCH(CONCATENATE(Q$4,$A13),'Výsledková listina'!$S:$S,0),1))</f>
      </c>
      <c r="R13" s="78">
        <f>IF(ISNA(MATCH(CONCATENATE(Q$4,$A13),'Výsledková listina'!$S:$S,0)),"",INDEX('Výsledková listina'!$T:$T,MATCH(CONCATENATE(Q$4,$A13),'Výsledková listina'!$S:$S,0),1))</f>
      </c>
      <c r="S13" s="81"/>
      <c r="T13" s="79">
        <f t="shared" si="3"/>
      </c>
      <c r="U13" s="84"/>
      <c r="V13" s="77">
        <f>IF(ISNA(MATCH(CONCATENATE(V$4,$A13),'Výsledková listina'!$S:$S,0)),"",INDEX('Výsledková listina'!$C:$C,MATCH(CONCATENATE(V$4,$A13),'Výsledková listina'!$S:$S,0),1))</f>
      </c>
      <c r="W13" s="78">
        <f>IF(ISNA(MATCH(CONCATENATE(V$4,$A13),'Výsledková listina'!$S:$S,0)),"",INDEX('Výsledková listina'!$T:$T,MATCH(CONCATENATE(V$4,$A13),'Výsledková listina'!$S:$S,0),1))</f>
      </c>
      <c r="X13" s="81"/>
      <c r="Y13" s="79">
        <f t="shared" si="4"/>
      </c>
      <c r="Z13" s="84"/>
      <c r="AA13" s="77">
        <f>IF(ISNA(MATCH(CONCATENATE(AA$4,$A13),'Výsledková listina'!$S:$S,0)),"",INDEX('Výsledková listina'!$C:$C,MATCH(CONCATENATE(AA$4,$A13),'Výsledková listina'!$S:$S,0),1))</f>
      </c>
      <c r="AB13" s="78">
        <f>IF(ISNA(MATCH(CONCATENATE(AA$4,$A13),'Výsledková listina'!$S:$S,0)),"",INDEX('Výsledková listina'!$T:$T,MATCH(CONCATENATE(AA$4,$A13),'Výsledková listina'!$S:$S,0),1))</f>
      </c>
      <c r="AC13" s="81"/>
      <c r="AD13" s="79">
        <f t="shared" si="5"/>
      </c>
      <c r="AE13" s="84"/>
      <c r="AF13" s="77">
        <f>IF(ISNA(MATCH(CONCATENATE(AF$4,$A13),'Výsledková listina'!$S:$S,0)),"",INDEX('Výsledková listina'!$C:$C,MATCH(CONCATENATE(AF$4,$A13),'Výsledková listina'!$S:$S,0),1))</f>
      </c>
      <c r="AG13" s="78">
        <f>IF(ISNA(MATCH(CONCATENATE(AF$4,$A13),'Výsledková listina'!$S:$S,0)),"",INDEX('Výsledková listina'!$T:$T,MATCH(CONCATENATE(AF$4,$A13),'Výsledková listina'!$S:$S,0),1))</f>
      </c>
      <c r="AH13" s="81"/>
      <c r="AI13" s="79">
        <f t="shared" si="6"/>
      </c>
      <c r="AJ13" s="84"/>
      <c r="AK13" s="77">
        <f>IF(ISNA(MATCH(CONCATENATE(AK$4,$A13),'Výsledková listina'!$S:$S,0)),"",INDEX('Výsledková listina'!$C:$C,MATCH(CONCATENATE(AK$4,$A13),'Výsledková listina'!$S:$S,0),1))</f>
      </c>
      <c r="AL13" s="78">
        <f>IF(ISNA(MATCH(CONCATENATE(AK$4,$A13),'Výsledková listina'!$S:$S,0)),"",INDEX('Výsledková listina'!$T:$T,MATCH(CONCATENATE(AK$4,$A13),'Výsledková listina'!$S:$S,0),1))</f>
      </c>
      <c r="AM13" s="81"/>
      <c r="AN13" s="79">
        <f t="shared" si="7"/>
      </c>
      <c r="AO13" s="84"/>
      <c r="AP13" s="77">
        <f>IF(ISNA(MATCH(CONCATENATE(AP$4,$A13),'Výsledková listina'!$S:$S,0)),"",INDEX('Výsledková listina'!$C:$C,MATCH(CONCATENATE(AP$4,$A13),'Výsledková listina'!$S:$S,0),1))</f>
      </c>
      <c r="AQ13" s="78">
        <f>IF(ISNA(MATCH(CONCATENATE(AP$4,$A13),'Výsledková listina'!$S:$S,0)),"",INDEX('Výsledková listina'!$T:$T,MATCH(CONCATENATE(AP$4,$A13),'Výsledková listina'!$S:$S,0),1))</f>
      </c>
      <c r="AR13" s="81"/>
      <c r="AS13" s="79">
        <f t="shared" si="8"/>
      </c>
      <c r="AT13" s="84"/>
      <c r="AU13" s="77">
        <f>IF(ISNA(MATCH(CONCATENATE(AU$4,$A13),'Výsledková listina'!$S:$S,0)),"",INDEX('Výsledková listina'!$C:$C,MATCH(CONCATENATE(AU$4,$A13),'Výsledková listina'!$S:$S,0),1))</f>
      </c>
      <c r="AV13" s="78">
        <f>IF(ISNA(MATCH(CONCATENATE(AU$4,$A13),'Výsledková listina'!$S:$S,0)),"",INDEX('Výsledková listina'!$T:$T,MATCH(CONCATENATE(AU$4,$A13),'Výsledková listina'!$S:$S,0),1))</f>
      </c>
      <c r="AW13" s="81"/>
      <c r="AX13" s="79">
        <f t="shared" si="9"/>
      </c>
      <c r="AY13" s="84"/>
      <c r="AZ13" s="77">
        <f>IF(ISNA(MATCH(CONCATENATE(AZ$4,$A13),'Výsledková listina'!$S:$S,0)),"",INDEX('Výsledková listina'!$C:$C,MATCH(CONCATENATE(AZ$4,$A13),'Výsledková listina'!$S:$S,0),1))</f>
      </c>
      <c r="BA13" s="78">
        <f>IF(ISNA(MATCH(CONCATENATE(AZ$4,$A13),'Výsledková listina'!$S:$S,0)),"",INDEX('Výsledková listina'!$T:$T,MATCH(CONCATENATE(AZ$4,$A13),'Výsledková listina'!$S:$S,0),1))</f>
      </c>
      <c r="BB13" s="81"/>
      <c r="BC13" s="79">
        <f t="shared" si="10"/>
      </c>
      <c r="BD13" s="84"/>
      <c r="BE13" s="77">
        <f>IF(ISNA(MATCH(CONCATENATE(BE$4,$A13),'Výsledková listina'!$S:$S,0)),"",INDEX('Výsledková listina'!$C:$C,MATCH(CONCATENATE(BE$4,$A13),'Výsledková listina'!$S:$S,0),1))</f>
      </c>
      <c r="BF13" s="78">
        <f>IF(ISNA(MATCH(CONCATENATE(BE$4,$A13),'Výsledková listina'!$S:$S,0)),"",INDEX('Výsledková listina'!$T:$T,MATCH(CONCATENATE(BE$4,$A13),'Výsledková listina'!$S:$S,0),1))</f>
      </c>
      <c r="BG13" s="81"/>
      <c r="BH13" s="79">
        <f t="shared" si="11"/>
      </c>
      <c r="BI13" s="84"/>
      <c r="BJ13" s="77">
        <f>IF(ISNA(MATCH(CONCATENATE(BJ$4,$A13),'Výsledková listina'!$S:$S,0)),"",INDEX('Výsledková listina'!$C:$C,MATCH(CONCATENATE(BJ$4,$A13),'Výsledková listina'!$S:$S,0),1))</f>
      </c>
      <c r="BK13" s="78">
        <f>IF(ISNA(MATCH(CONCATENATE(BJ$4,$A13),'Výsledková listina'!$S:$S,0)),"",INDEX('Výsledková listina'!$T:$T,MATCH(CONCATENATE(BJ$4,$A13),'Výsledková listina'!$S:$S,0),1))</f>
      </c>
      <c r="BL13" s="81"/>
      <c r="BM13" s="79">
        <f t="shared" si="12"/>
      </c>
      <c r="BN13" s="84"/>
      <c r="BO13" s="77">
        <f>IF(ISNA(MATCH(CONCATENATE(BO$4,$A13),'Výsledková listina'!$S:$S,0)),"",INDEX('Výsledková listina'!$C:$C,MATCH(CONCATENATE(BO$4,$A13),'Výsledková listina'!$S:$S,0),1))</f>
      </c>
      <c r="BP13" s="78">
        <f>IF(ISNA(MATCH(CONCATENATE(BO$4,$A13),'Výsledková listina'!$S:$S,0)),"",INDEX('Výsledková listina'!$T:$T,MATCH(CONCATENATE(BO$4,$A13),'Výsledková listina'!$S:$S,0),1))</f>
      </c>
      <c r="BQ13" s="81"/>
      <c r="BR13" s="79">
        <f t="shared" si="13"/>
      </c>
      <c r="BS13" s="84"/>
      <c r="BT13" s="77">
        <f>IF(ISNA(MATCH(CONCATENATE(BT$4,$A13),'Výsledková listina'!$S:$S,0)),"",INDEX('Výsledková listina'!$C:$C,MATCH(CONCATENATE(BT$4,$A13),'Výsledková listina'!$S:$S,0),1))</f>
      </c>
      <c r="BU13" s="78">
        <f>IF(ISNA(MATCH(CONCATENATE(BT$4,$A13),'Výsledková listina'!$S:$S,0)),"",INDEX('Výsledková listina'!$T:$T,MATCH(CONCATENATE(BT$4,$A13),'Výsledková listina'!$S:$S,0),1))</f>
      </c>
      <c r="BV13" s="81"/>
      <c r="BW13" s="79">
        <f t="shared" si="14"/>
      </c>
      <c r="BX13" s="84"/>
    </row>
    <row r="14" spans="1:76" s="82" customFormat="1" ht="34.5" customHeight="1">
      <c r="A14" s="83">
        <v>9</v>
      </c>
      <c r="B14" s="77" t="str">
        <f>IF(ISNA(MATCH(CONCATENATE(B$4,$A14),'Výsledková listina'!$S:$S,0)),"",INDEX('Výsledková listina'!$C:$C,MATCH(CONCATENATE(B$4,$A14),'Výsledková listina'!$S:$S,0),1))</f>
        <v>Holub David</v>
      </c>
      <c r="C14" s="78" t="str">
        <f>IF(ISNA(MATCH(CONCATENATE(B$4,$A14),'Výsledková listina'!$S:$S,0)),"",INDEX('Výsledková listina'!$T:$T,MATCH(CONCATENATE(B$4,$A14),'Výsledková listina'!$S:$S,0),1))</f>
        <v>MO Nepomuk</v>
      </c>
      <c r="D14" s="55">
        <v>2630</v>
      </c>
      <c r="E14" s="79">
        <f t="shared" si="0"/>
        <v>4</v>
      </c>
      <c r="F14" s="84"/>
      <c r="G14" s="77">
        <f>IF(ISNA(MATCH(CONCATENATE(G$4,$A14),'Výsledková listina'!$S:$S,0)),"",INDEX('Výsledková listina'!$C:$C,MATCH(CONCATENATE(G$4,$A14),'Výsledková listina'!$S:$S,0),1))</f>
      </c>
      <c r="H14" s="78">
        <f>IF(ISNA(MATCH(CONCATENATE(G$4,$A14),'Výsledková listina'!$S:$S,0)),"",INDEX('Výsledková listina'!$T:$T,MATCH(CONCATENATE(G$4,$A14),'Výsledková listina'!$S:$S,0),1))</f>
      </c>
      <c r="I14" s="55"/>
      <c r="J14" s="79">
        <f t="shared" si="1"/>
      </c>
      <c r="K14" s="84"/>
      <c r="L14" s="77">
        <f>IF(ISNA(MATCH(CONCATENATE(L$4,$A14),'Výsledková listina'!$S:$S,0)),"",INDEX('Výsledková listina'!$C:$C,MATCH(CONCATENATE(L$4,$A14),'Výsledková listina'!$S:$S,0),1))</f>
      </c>
      <c r="M14" s="78">
        <f>IF(ISNA(MATCH(CONCATENATE(L$4,$A14),'Výsledková listina'!$S:$S,0)),"",INDEX('Výsledková listina'!$T:$T,MATCH(CONCATENATE(L$4,$A14),'Výsledková listina'!$S:$S,0),1))</f>
      </c>
      <c r="N14" s="55"/>
      <c r="O14" s="79">
        <f t="shared" si="2"/>
      </c>
      <c r="P14" s="84"/>
      <c r="Q14" s="77">
        <f>IF(ISNA(MATCH(CONCATENATE(Q$4,$A14),'Výsledková listina'!$S:$S,0)),"",INDEX('Výsledková listina'!$C:$C,MATCH(CONCATENATE(Q$4,$A14),'Výsledková listina'!$S:$S,0),1))</f>
      </c>
      <c r="R14" s="78">
        <f>IF(ISNA(MATCH(CONCATENATE(Q$4,$A14),'Výsledková listina'!$S:$S,0)),"",INDEX('Výsledková listina'!$T:$T,MATCH(CONCATENATE(Q$4,$A14),'Výsledková listina'!$S:$S,0),1))</f>
      </c>
      <c r="S14" s="81"/>
      <c r="T14" s="79">
        <f t="shared" si="3"/>
      </c>
      <c r="U14" s="84"/>
      <c r="V14" s="77">
        <f>IF(ISNA(MATCH(CONCATENATE(V$4,$A14),'Výsledková listina'!$S:$S,0)),"",INDEX('Výsledková listina'!$C:$C,MATCH(CONCATENATE(V$4,$A14),'Výsledková listina'!$S:$S,0),1))</f>
      </c>
      <c r="W14" s="78">
        <f>IF(ISNA(MATCH(CONCATENATE(V$4,$A14),'Výsledková listina'!$S:$S,0)),"",INDEX('Výsledková listina'!$T:$T,MATCH(CONCATENATE(V$4,$A14),'Výsledková listina'!$S:$S,0),1))</f>
      </c>
      <c r="X14" s="81"/>
      <c r="Y14" s="79">
        <f t="shared" si="4"/>
      </c>
      <c r="Z14" s="84"/>
      <c r="AA14" s="77">
        <f>IF(ISNA(MATCH(CONCATENATE(AA$4,$A14),'Výsledková listina'!$S:$S,0)),"",INDEX('Výsledková listina'!$C:$C,MATCH(CONCATENATE(AA$4,$A14),'Výsledková listina'!$S:$S,0),1))</f>
      </c>
      <c r="AB14" s="78">
        <f>IF(ISNA(MATCH(CONCATENATE(AA$4,$A14),'Výsledková listina'!$S:$S,0)),"",INDEX('Výsledková listina'!$T:$T,MATCH(CONCATENATE(AA$4,$A14),'Výsledková listina'!$S:$S,0),1))</f>
      </c>
      <c r="AC14" s="81"/>
      <c r="AD14" s="79">
        <f t="shared" si="5"/>
      </c>
      <c r="AE14" s="84"/>
      <c r="AF14" s="77">
        <f>IF(ISNA(MATCH(CONCATENATE(AF$4,$A14),'Výsledková listina'!$S:$S,0)),"",INDEX('Výsledková listina'!$C:$C,MATCH(CONCATENATE(AF$4,$A14),'Výsledková listina'!$S:$S,0),1))</f>
      </c>
      <c r="AG14" s="78">
        <f>IF(ISNA(MATCH(CONCATENATE(AF$4,$A14),'Výsledková listina'!$S:$S,0)),"",INDEX('Výsledková listina'!$T:$T,MATCH(CONCATENATE(AF$4,$A14),'Výsledková listina'!$S:$S,0),1))</f>
      </c>
      <c r="AH14" s="81"/>
      <c r="AI14" s="79">
        <f t="shared" si="6"/>
      </c>
      <c r="AJ14" s="84"/>
      <c r="AK14" s="77">
        <f>IF(ISNA(MATCH(CONCATENATE(AK$4,$A14),'Výsledková listina'!$S:$S,0)),"",INDEX('Výsledková listina'!$C:$C,MATCH(CONCATENATE(AK$4,$A14),'Výsledková listina'!$S:$S,0),1))</f>
      </c>
      <c r="AL14" s="78">
        <f>IF(ISNA(MATCH(CONCATENATE(AK$4,$A14),'Výsledková listina'!$S:$S,0)),"",INDEX('Výsledková listina'!$T:$T,MATCH(CONCATENATE(AK$4,$A14),'Výsledková listina'!$S:$S,0),1))</f>
      </c>
      <c r="AM14" s="81"/>
      <c r="AN14" s="79">
        <f t="shared" si="7"/>
      </c>
      <c r="AO14" s="84"/>
      <c r="AP14" s="77">
        <f>IF(ISNA(MATCH(CONCATENATE(AP$4,$A14),'Výsledková listina'!$S:$S,0)),"",INDEX('Výsledková listina'!$C:$C,MATCH(CONCATENATE(AP$4,$A14),'Výsledková listina'!$S:$S,0),1))</f>
      </c>
      <c r="AQ14" s="78">
        <f>IF(ISNA(MATCH(CONCATENATE(AP$4,$A14),'Výsledková listina'!$S:$S,0)),"",INDEX('Výsledková listina'!$T:$T,MATCH(CONCATENATE(AP$4,$A14),'Výsledková listina'!$S:$S,0),1))</f>
      </c>
      <c r="AR14" s="81"/>
      <c r="AS14" s="79">
        <f t="shared" si="8"/>
      </c>
      <c r="AT14" s="84"/>
      <c r="AU14" s="77">
        <f>IF(ISNA(MATCH(CONCATENATE(AU$4,$A14),'Výsledková listina'!$S:$S,0)),"",INDEX('Výsledková listina'!$C:$C,MATCH(CONCATENATE(AU$4,$A14),'Výsledková listina'!$S:$S,0),1))</f>
      </c>
      <c r="AV14" s="78">
        <f>IF(ISNA(MATCH(CONCATENATE(AU$4,$A14),'Výsledková listina'!$S:$S,0)),"",INDEX('Výsledková listina'!$T:$T,MATCH(CONCATENATE(AU$4,$A14),'Výsledková listina'!$S:$S,0),1))</f>
      </c>
      <c r="AW14" s="81"/>
      <c r="AX14" s="79">
        <f t="shared" si="9"/>
      </c>
      <c r="AY14" s="84"/>
      <c r="AZ14" s="77">
        <f>IF(ISNA(MATCH(CONCATENATE(AZ$4,$A14),'Výsledková listina'!$S:$S,0)),"",INDEX('Výsledková listina'!$C:$C,MATCH(CONCATENATE(AZ$4,$A14),'Výsledková listina'!$S:$S,0),1))</f>
      </c>
      <c r="BA14" s="78">
        <f>IF(ISNA(MATCH(CONCATENATE(AZ$4,$A14),'Výsledková listina'!$S:$S,0)),"",INDEX('Výsledková listina'!$T:$T,MATCH(CONCATENATE(AZ$4,$A14),'Výsledková listina'!$S:$S,0),1))</f>
      </c>
      <c r="BB14" s="81"/>
      <c r="BC14" s="79">
        <f t="shared" si="10"/>
      </c>
      <c r="BD14" s="84"/>
      <c r="BE14" s="77">
        <f>IF(ISNA(MATCH(CONCATENATE(BE$4,$A14),'Výsledková listina'!$S:$S,0)),"",INDEX('Výsledková listina'!$C:$C,MATCH(CONCATENATE(BE$4,$A14),'Výsledková listina'!$S:$S,0),1))</f>
      </c>
      <c r="BF14" s="78">
        <f>IF(ISNA(MATCH(CONCATENATE(BE$4,$A14),'Výsledková listina'!$S:$S,0)),"",INDEX('Výsledková listina'!$T:$T,MATCH(CONCATENATE(BE$4,$A14),'Výsledková listina'!$S:$S,0),1))</f>
      </c>
      <c r="BG14" s="81"/>
      <c r="BH14" s="79">
        <f t="shared" si="11"/>
      </c>
      <c r="BI14" s="84"/>
      <c r="BJ14" s="77">
        <f>IF(ISNA(MATCH(CONCATENATE(BJ$4,$A14),'Výsledková listina'!$S:$S,0)),"",INDEX('Výsledková listina'!$C:$C,MATCH(CONCATENATE(BJ$4,$A14),'Výsledková listina'!$S:$S,0),1))</f>
      </c>
      <c r="BK14" s="78">
        <f>IF(ISNA(MATCH(CONCATENATE(BJ$4,$A14),'Výsledková listina'!$S:$S,0)),"",INDEX('Výsledková listina'!$T:$T,MATCH(CONCATENATE(BJ$4,$A14),'Výsledková listina'!$S:$S,0),1))</f>
      </c>
      <c r="BL14" s="81"/>
      <c r="BM14" s="79">
        <f t="shared" si="12"/>
      </c>
      <c r="BN14" s="84"/>
      <c r="BO14" s="77">
        <f>IF(ISNA(MATCH(CONCATENATE(BO$4,$A14),'Výsledková listina'!$S:$S,0)),"",INDEX('Výsledková listina'!$C:$C,MATCH(CONCATENATE(BO$4,$A14),'Výsledková listina'!$S:$S,0),1))</f>
      </c>
      <c r="BP14" s="78">
        <f>IF(ISNA(MATCH(CONCATENATE(BO$4,$A14),'Výsledková listina'!$S:$S,0)),"",INDEX('Výsledková listina'!$T:$T,MATCH(CONCATENATE(BO$4,$A14),'Výsledková listina'!$S:$S,0),1))</f>
      </c>
      <c r="BQ14" s="81"/>
      <c r="BR14" s="79">
        <f t="shared" si="13"/>
      </c>
      <c r="BS14" s="84"/>
      <c r="BT14" s="77">
        <f>IF(ISNA(MATCH(CONCATENATE(BT$4,$A14),'Výsledková listina'!$S:$S,0)),"",INDEX('Výsledková listina'!$C:$C,MATCH(CONCATENATE(BT$4,$A14),'Výsledková listina'!$S:$S,0),1))</f>
      </c>
      <c r="BU14" s="78">
        <f>IF(ISNA(MATCH(CONCATENATE(BT$4,$A14),'Výsledková listina'!$S:$S,0)),"",INDEX('Výsledková listina'!$T:$T,MATCH(CONCATENATE(BT$4,$A14),'Výsledková listina'!$S:$S,0),1))</f>
      </c>
      <c r="BV14" s="81"/>
      <c r="BW14" s="79">
        <f t="shared" si="14"/>
      </c>
      <c r="BX14" s="84"/>
    </row>
    <row r="15" spans="1:76" s="82" customFormat="1" ht="34.5" customHeight="1">
      <c r="A15" s="83">
        <v>10</v>
      </c>
      <c r="B15" s="77">
        <f>IF(ISNA(MATCH(CONCATENATE(B$4,$A15),'Výsledková listina'!$S:$S,0)),"",INDEX('Výsledková listina'!$C:$C,MATCH(CONCATENATE(B$4,$A15),'Výsledková listina'!$S:$S,0),1))</f>
      </c>
      <c r="C15" s="78">
        <f>IF(ISNA(MATCH(CONCATENATE(B$4,$A15),'Výsledková listina'!$S:$S,0)),"",INDEX('Výsledková listina'!$T:$T,MATCH(CONCATENATE(B$4,$A15),'Výsledková listina'!$S:$S,0),1))</f>
      </c>
      <c r="D15" s="55"/>
      <c r="E15" s="79">
        <f t="shared" si="0"/>
      </c>
      <c r="F15" s="84"/>
      <c r="G15" s="77">
        <f>IF(ISNA(MATCH(CONCATENATE(G$4,$A15),'Výsledková listina'!$S:$S,0)),"",INDEX('Výsledková listina'!$C:$C,MATCH(CONCATENATE(G$4,$A15),'Výsledková listina'!$S:$S,0),1))</f>
      </c>
      <c r="H15" s="78">
        <f>IF(ISNA(MATCH(CONCATENATE(G$4,$A15),'Výsledková listina'!$S:$S,0)),"",INDEX('Výsledková listina'!$T:$T,MATCH(CONCATENATE(G$4,$A15),'Výsledková listina'!$S:$S,0),1))</f>
      </c>
      <c r="I15" s="55"/>
      <c r="J15" s="79">
        <f t="shared" si="1"/>
      </c>
      <c r="K15" s="84"/>
      <c r="L15" s="77">
        <f>IF(ISNA(MATCH(CONCATENATE(L$4,$A15),'Výsledková listina'!$S:$S,0)),"",INDEX('Výsledková listina'!$C:$C,MATCH(CONCATENATE(L$4,$A15),'Výsledková listina'!$S:$S,0),1))</f>
      </c>
      <c r="M15" s="78">
        <f>IF(ISNA(MATCH(CONCATENATE(L$4,$A15),'Výsledková listina'!$S:$S,0)),"",INDEX('Výsledková listina'!$T:$T,MATCH(CONCATENATE(L$4,$A15),'Výsledková listina'!$S:$S,0),1))</f>
      </c>
      <c r="N15" s="55"/>
      <c r="O15" s="79">
        <f t="shared" si="2"/>
      </c>
      <c r="P15" s="84"/>
      <c r="Q15" s="77">
        <f>IF(ISNA(MATCH(CONCATENATE(Q$4,$A15),'Výsledková listina'!$S:$S,0)),"",INDEX('Výsledková listina'!$C:$C,MATCH(CONCATENATE(Q$4,$A15),'Výsledková listina'!$S:$S,0),1))</f>
      </c>
      <c r="R15" s="78">
        <f>IF(ISNA(MATCH(CONCATENATE(Q$4,$A15),'Výsledková listina'!$S:$S,0)),"",INDEX('Výsledková listina'!$T:$T,MATCH(CONCATENATE(Q$4,$A15),'Výsledková listina'!$S:$S,0),1))</f>
      </c>
      <c r="S15" s="81"/>
      <c r="T15" s="79">
        <f t="shared" si="3"/>
      </c>
      <c r="U15" s="84"/>
      <c r="V15" s="77">
        <f>IF(ISNA(MATCH(CONCATENATE(V$4,$A15),'Výsledková listina'!$S:$S,0)),"",INDEX('Výsledková listina'!$C:$C,MATCH(CONCATENATE(V$4,$A15),'Výsledková listina'!$S:$S,0),1))</f>
      </c>
      <c r="W15" s="78">
        <f>IF(ISNA(MATCH(CONCATENATE(V$4,$A15),'Výsledková listina'!$S:$S,0)),"",INDEX('Výsledková listina'!$T:$T,MATCH(CONCATENATE(V$4,$A15),'Výsledková listina'!$S:$S,0),1))</f>
      </c>
      <c r="X15" s="81"/>
      <c r="Y15" s="79">
        <f t="shared" si="4"/>
      </c>
      <c r="Z15" s="84"/>
      <c r="AA15" s="77">
        <f>IF(ISNA(MATCH(CONCATENATE(AA$4,$A15),'Výsledková listina'!$S:$S,0)),"",INDEX('Výsledková listina'!$C:$C,MATCH(CONCATENATE(AA$4,$A15),'Výsledková listina'!$S:$S,0),1))</f>
      </c>
      <c r="AB15" s="78">
        <f>IF(ISNA(MATCH(CONCATENATE(AA$4,$A15),'Výsledková listina'!$S:$S,0)),"",INDEX('Výsledková listina'!$T:$T,MATCH(CONCATENATE(AA$4,$A15),'Výsledková listina'!$S:$S,0),1))</f>
      </c>
      <c r="AC15" s="81"/>
      <c r="AD15" s="79">
        <f t="shared" si="5"/>
      </c>
      <c r="AE15" s="84"/>
      <c r="AF15" s="77">
        <f>IF(ISNA(MATCH(CONCATENATE(AF$4,$A15),'Výsledková listina'!$S:$S,0)),"",INDEX('Výsledková listina'!$C:$C,MATCH(CONCATENATE(AF$4,$A15),'Výsledková listina'!$S:$S,0),1))</f>
      </c>
      <c r="AG15" s="78">
        <f>IF(ISNA(MATCH(CONCATENATE(AF$4,$A15),'Výsledková listina'!$S:$S,0)),"",INDEX('Výsledková listina'!$T:$T,MATCH(CONCATENATE(AF$4,$A15),'Výsledková listina'!$S:$S,0),1))</f>
      </c>
      <c r="AH15" s="81"/>
      <c r="AI15" s="79">
        <f t="shared" si="6"/>
      </c>
      <c r="AJ15" s="84"/>
      <c r="AK15" s="77">
        <f>IF(ISNA(MATCH(CONCATENATE(AK$4,$A15),'Výsledková listina'!$S:$S,0)),"",INDEX('Výsledková listina'!$C:$C,MATCH(CONCATENATE(AK$4,$A15),'Výsledková listina'!$S:$S,0),1))</f>
      </c>
      <c r="AL15" s="78">
        <f>IF(ISNA(MATCH(CONCATENATE(AK$4,$A15),'Výsledková listina'!$S:$S,0)),"",INDEX('Výsledková listina'!$T:$T,MATCH(CONCATENATE(AK$4,$A15),'Výsledková listina'!$S:$S,0),1))</f>
      </c>
      <c r="AM15" s="81"/>
      <c r="AN15" s="79">
        <f t="shared" si="7"/>
      </c>
      <c r="AO15" s="84"/>
      <c r="AP15" s="77">
        <f>IF(ISNA(MATCH(CONCATENATE(AP$4,$A15),'Výsledková listina'!$S:$S,0)),"",INDEX('Výsledková listina'!$C:$C,MATCH(CONCATENATE(AP$4,$A15),'Výsledková listina'!$S:$S,0),1))</f>
      </c>
      <c r="AQ15" s="78">
        <f>IF(ISNA(MATCH(CONCATENATE(AP$4,$A15),'Výsledková listina'!$S:$S,0)),"",INDEX('Výsledková listina'!$T:$T,MATCH(CONCATENATE(AP$4,$A15),'Výsledková listina'!$S:$S,0),1))</f>
      </c>
      <c r="AR15" s="81"/>
      <c r="AS15" s="79">
        <f t="shared" si="8"/>
      </c>
      <c r="AT15" s="84"/>
      <c r="AU15" s="77">
        <f>IF(ISNA(MATCH(CONCATENATE(AU$4,$A15),'Výsledková listina'!$S:$S,0)),"",INDEX('Výsledková listina'!$C:$C,MATCH(CONCATENATE(AU$4,$A15),'Výsledková listina'!$S:$S,0),1))</f>
      </c>
      <c r="AV15" s="78">
        <f>IF(ISNA(MATCH(CONCATENATE(AU$4,$A15),'Výsledková listina'!$S:$S,0)),"",INDEX('Výsledková listina'!$T:$T,MATCH(CONCATENATE(AU$4,$A15),'Výsledková listina'!$S:$S,0),1))</f>
      </c>
      <c r="AW15" s="81"/>
      <c r="AX15" s="79">
        <f t="shared" si="9"/>
      </c>
      <c r="AY15" s="84"/>
      <c r="AZ15" s="77">
        <f>IF(ISNA(MATCH(CONCATENATE(AZ$4,$A15),'Výsledková listina'!$S:$S,0)),"",INDEX('Výsledková listina'!$C:$C,MATCH(CONCATENATE(AZ$4,$A15),'Výsledková listina'!$S:$S,0),1))</f>
      </c>
      <c r="BA15" s="78">
        <f>IF(ISNA(MATCH(CONCATENATE(AZ$4,$A15),'Výsledková listina'!$S:$S,0)),"",INDEX('Výsledková listina'!$T:$T,MATCH(CONCATENATE(AZ$4,$A15),'Výsledková listina'!$S:$S,0),1))</f>
      </c>
      <c r="BB15" s="81"/>
      <c r="BC15" s="79">
        <f t="shared" si="10"/>
      </c>
      <c r="BD15" s="84"/>
      <c r="BE15" s="77">
        <f>IF(ISNA(MATCH(CONCATENATE(BE$4,$A15),'Výsledková listina'!$S:$S,0)),"",INDEX('Výsledková listina'!$C:$C,MATCH(CONCATENATE(BE$4,$A15),'Výsledková listina'!$S:$S,0),1))</f>
      </c>
      <c r="BF15" s="78">
        <f>IF(ISNA(MATCH(CONCATENATE(BE$4,$A15),'Výsledková listina'!$S:$S,0)),"",INDEX('Výsledková listina'!$T:$T,MATCH(CONCATENATE(BE$4,$A15),'Výsledková listina'!$S:$S,0),1))</f>
      </c>
      <c r="BG15" s="81"/>
      <c r="BH15" s="79">
        <f t="shared" si="11"/>
      </c>
      <c r="BI15" s="84"/>
      <c r="BJ15" s="77">
        <f>IF(ISNA(MATCH(CONCATENATE(BJ$4,$A15),'Výsledková listina'!$S:$S,0)),"",INDEX('Výsledková listina'!$C:$C,MATCH(CONCATENATE(BJ$4,$A15),'Výsledková listina'!$S:$S,0),1))</f>
      </c>
      <c r="BK15" s="78">
        <f>IF(ISNA(MATCH(CONCATENATE(BJ$4,$A15),'Výsledková listina'!$S:$S,0)),"",INDEX('Výsledková listina'!$T:$T,MATCH(CONCATENATE(BJ$4,$A15),'Výsledková listina'!$S:$S,0),1))</f>
      </c>
      <c r="BL15" s="81"/>
      <c r="BM15" s="79">
        <f t="shared" si="12"/>
      </c>
      <c r="BN15" s="84"/>
      <c r="BO15" s="77">
        <f>IF(ISNA(MATCH(CONCATENATE(BO$4,$A15),'Výsledková listina'!$S:$S,0)),"",INDEX('Výsledková listina'!$C:$C,MATCH(CONCATENATE(BO$4,$A15),'Výsledková listina'!$S:$S,0),1))</f>
      </c>
      <c r="BP15" s="78">
        <f>IF(ISNA(MATCH(CONCATENATE(BO$4,$A15),'Výsledková listina'!$S:$S,0)),"",INDEX('Výsledková listina'!$T:$T,MATCH(CONCATENATE(BO$4,$A15),'Výsledková listina'!$S:$S,0),1))</f>
      </c>
      <c r="BQ15" s="81"/>
      <c r="BR15" s="79">
        <f t="shared" si="13"/>
      </c>
      <c r="BS15" s="84"/>
      <c r="BT15" s="77">
        <f>IF(ISNA(MATCH(CONCATENATE(BT$4,$A15),'Výsledková listina'!$S:$S,0)),"",INDEX('Výsledková listina'!$C:$C,MATCH(CONCATENATE(BT$4,$A15),'Výsledková listina'!$S:$S,0),1))</f>
      </c>
      <c r="BU15" s="78">
        <f>IF(ISNA(MATCH(CONCATENATE(BT$4,$A15),'Výsledková listina'!$S:$S,0)),"",INDEX('Výsledková listina'!$T:$T,MATCH(CONCATENATE(BT$4,$A15),'Výsledková listina'!$S:$S,0),1))</f>
      </c>
      <c r="BV15" s="81"/>
      <c r="BW15" s="79">
        <f t="shared" si="14"/>
      </c>
      <c r="BX15" s="84"/>
    </row>
    <row r="16" spans="1:76" s="82" customFormat="1" ht="34.5" customHeight="1">
      <c r="A16" s="83">
        <v>11</v>
      </c>
      <c r="B16" s="77">
        <f>IF(ISNA(MATCH(CONCATENATE(B$4,$A16),'Výsledková listina'!$S:$S,0)),"",INDEX('Výsledková listina'!$C:$C,MATCH(CONCATENATE(B$4,$A16),'Výsledková listina'!$S:$S,0),1))</f>
      </c>
      <c r="C16" s="78">
        <f>IF(ISNA(MATCH(CONCATENATE(B$4,$A16),'Výsledková listina'!$S:$S,0)),"",INDEX('Výsledková listina'!$T:$T,MATCH(CONCATENATE(B$4,$A16),'Výsledková listina'!$S:$S,0),1))</f>
      </c>
      <c r="D16" s="55"/>
      <c r="E16" s="79">
        <f t="shared" si="0"/>
      </c>
      <c r="F16" s="84"/>
      <c r="G16" s="77">
        <f>IF(ISNA(MATCH(CONCATENATE(G$4,$A16),'Výsledková listina'!$S:$S,0)),"",INDEX('Výsledková listina'!$C:$C,MATCH(CONCATENATE(G$4,$A16),'Výsledková listina'!$S:$S,0),1))</f>
      </c>
      <c r="H16" s="78">
        <f>IF(ISNA(MATCH(CONCATENATE(G$4,$A16),'Výsledková listina'!$S:$S,0)),"",INDEX('Výsledková listina'!$T:$T,MATCH(CONCATENATE(G$4,$A16),'Výsledková listina'!$S:$S,0),1))</f>
      </c>
      <c r="I16" s="55"/>
      <c r="J16" s="79">
        <f t="shared" si="1"/>
      </c>
      <c r="K16" s="84"/>
      <c r="L16" s="77">
        <f>IF(ISNA(MATCH(CONCATENATE(L$4,$A16),'Výsledková listina'!$S:$S,0)),"",INDEX('Výsledková listina'!$C:$C,MATCH(CONCATENATE(L$4,$A16),'Výsledková listina'!$S:$S,0),1))</f>
      </c>
      <c r="M16" s="78">
        <f>IF(ISNA(MATCH(CONCATENATE(L$4,$A16),'Výsledková listina'!$S:$S,0)),"",INDEX('Výsledková listina'!$T:$T,MATCH(CONCATENATE(L$4,$A16),'Výsledková listina'!$S:$S,0),1))</f>
      </c>
      <c r="N16" s="55"/>
      <c r="O16" s="79">
        <f t="shared" si="2"/>
      </c>
      <c r="P16" s="84"/>
      <c r="Q16" s="77">
        <f>IF(ISNA(MATCH(CONCATENATE(Q$4,$A16),'Výsledková listina'!$S:$S,0)),"",INDEX('Výsledková listina'!$C:$C,MATCH(CONCATENATE(Q$4,$A16),'Výsledková listina'!$S:$S,0),1))</f>
      </c>
      <c r="R16" s="78">
        <f>IF(ISNA(MATCH(CONCATENATE(Q$4,$A16),'Výsledková listina'!$S:$S,0)),"",INDEX('Výsledková listina'!$T:$T,MATCH(CONCATENATE(Q$4,$A16),'Výsledková listina'!$S:$S,0),1))</f>
      </c>
      <c r="S16" s="81"/>
      <c r="T16" s="79">
        <f t="shared" si="3"/>
      </c>
      <c r="U16" s="84"/>
      <c r="V16" s="77">
        <f>IF(ISNA(MATCH(CONCATENATE(V$4,$A16),'Výsledková listina'!$S:$S,0)),"",INDEX('Výsledková listina'!$C:$C,MATCH(CONCATENATE(V$4,$A16),'Výsledková listina'!$S:$S,0),1))</f>
      </c>
      <c r="W16" s="78">
        <f>IF(ISNA(MATCH(CONCATENATE(V$4,$A16),'Výsledková listina'!$S:$S,0)),"",INDEX('Výsledková listina'!$T:$T,MATCH(CONCATENATE(V$4,$A16),'Výsledková listina'!$S:$S,0),1))</f>
      </c>
      <c r="X16" s="81"/>
      <c r="Y16" s="79">
        <f t="shared" si="4"/>
      </c>
      <c r="Z16" s="84"/>
      <c r="AA16" s="77">
        <f>IF(ISNA(MATCH(CONCATENATE(AA$4,$A16),'Výsledková listina'!$S:$S,0)),"",INDEX('Výsledková listina'!$C:$C,MATCH(CONCATENATE(AA$4,$A16),'Výsledková listina'!$S:$S,0),1))</f>
      </c>
      <c r="AB16" s="78">
        <f>IF(ISNA(MATCH(CONCATENATE(AA$4,$A16),'Výsledková listina'!$S:$S,0)),"",INDEX('Výsledková listina'!$T:$T,MATCH(CONCATENATE(AA$4,$A16),'Výsledková listina'!$S:$S,0),1))</f>
      </c>
      <c r="AC16" s="81"/>
      <c r="AD16" s="79">
        <f t="shared" si="5"/>
      </c>
      <c r="AE16" s="84"/>
      <c r="AF16" s="77">
        <f>IF(ISNA(MATCH(CONCATENATE(AF$4,$A16),'Výsledková listina'!$S:$S,0)),"",INDEX('Výsledková listina'!$C:$C,MATCH(CONCATENATE(AF$4,$A16),'Výsledková listina'!$S:$S,0),1))</f>
      </c>
      <c r="AG16" s="78">
        <f>IF(ISNA(MATCH(CONCATENATE(AF$4,$A16),'Výsledková listina'!$S:$S,0)),"",INDEX('Výsledková listina'!$T:$T,MATCH(CONCATENATE(AF$4,$A16),'Výsledková listina'!$S:$S,0),1))</f>
      </c>
      <c r="AH16" s="81"/>
      <c r="AI16" s="79">
        <f t="shared" si="6"/>
      </c>
      <c r="AJ16" s="84"/>
      <c r="AK16" s="77">
        <f>IF(ISNA(MATCH(CONCATENATE(AK$4,$A16),'Výsledková listina'!$S:$S,0)),"",INDEX('Výsledková listina'!$C:$C,MATCH(CONCATENATE(AK$4,$A16),'Výsledková listina'!$S:$S,0),1))</f>
      </c>
      <c r="AL16" s="78">
        <f>IF(ISNA(MATCH(CONCATENATE(AK$4,$A16),'Výsledková listina'!$S:$S,0)),"",INDEX('Výsledková listina'!$T:$T,MATCH(CONCATENATE(AK$4,$A16),'Výsledková listina'!$S:$S,0),1))</f>
      </c>
      <c r="AM16" s="81"/>
      <c r="AN16" s="79">
        <f t="shared" si="7"/>
      </c>
      <c r="AO16" s="84"/>
      <c r="AP16" s="77">
        <f>IF(ISNA(MATCH(CONCATENATE(AP$4,$A16),'Výsledková listina'!$S:$S,0)),"",INDEX('Výsledková listina'!$C:$C,MATCH(CONCATENATE(AP$4,$A16),'Výsledková listina'!$S:$S,0),1))</f>
      </c>
      <c r="AQ16" s="78">
        <f>IF(ISNA(MATCH(CONCATENATE(AP$4,$A16),'Výsledková listina'!$S:$S,0)),"",INDEX('Výsledková listina'!$T:$T,MATCH(CONCATENATE(AP$4,$A16),'Výsledková listina'!$S:$S,0),1))</f>
      </c>
      <c r="AR16" s="81"/>
      <c r="AS16" s="79">
        <f t="shared" si="8"/>
      </c>
      <c r="AT16" s="84"/>
      <c r="AU16" s="77">
        <f>IF(ISNA(MATCH(CONCATENATE(AU$4,$A16),'Výsledková listina'!$S:$S,0)),"",INDEX('Výsledková listina'!$C:$C,MATCH(CONCATENATE(AU$4,$A16),'Výsledková listina'!$S:$S,0),1))</f>
      </c>
      <c r="AV16" s="78">
        <f>IF(ISNA(MATCH(CONCATENATE(AU$4,$A16),'Výsledková listina'!$S:$S,0)),"",INDEX('Výsledková listina'!$T:$T,MATCH(CONCATENATE(AU$4,$A16),'Výsledková listina'!$S:$S,0),1))</f>
      </c>
      <c r="AW16" s="81"/>
      <c r="AX16" s="79">
        <f t="shared" si="9"/>
      </c>
      <c r="AY16" s="84"/>
      <c r="AZ16" s="77">
        <f>IF(ISNA(MATCH(CONCATENATE(AZ$4,$A16),'Výsledková listina'!$S:$S,0)),"",INDEX('Výsledková listina'!$C:$C,MATCH(CONCATENATE(AZ$4,$A16),'Výsledková listina'!$S:$S,0),1))</f>
      </c>
      <c r="BA16" s="78">
        <f>IF(ISNA(MATCH(CONCATENATE(AZ$4,$A16),'Výsledková listina'!$S:$S,0)),"",INDEX('Výsledková listina'!$T:$T,MATCH(CONCATENATE(AZ$4,$A16),'Výsledková listina'!$S:$S,0),1))</f>
      </c>
      <c r="BB16" s="81"/>
      <c r="BC16" s="79">
        <f t="shared" si="10"/>
      </c>
      <c r="BD16" s="84"/>
      <c r="BE16" s="77">
        <f>IF(ISNA(MATCH(CONCATENATE(BE$4,$A16),'Výsledková listina'!$S:$S,0)),"",INDEX('Výsledková listina'!$C:$C,MATCH(CONCATENATE(BE$4,$A16),'Výsledková listina'!$S:$S,0),1))</f>
      </c>
      <c r="BF16" s="78">
        <f>IF(ISNA(MATCH(CONCATENATE(BE$4,$A16),'Výsledková listina'!$S:$S,0)),"",INDEX('Výsledková listina'!$T:$T,MATCH(CONCATENATE(BE$4,$A16),'Výsledková listina'!$S:$S,0),1))</f>
      </c>
      <c r="BG16" s="81"/>
      <c r="BH16" s="79">
        <f t="shared" si="11"/>
      </c>
      <c r="BI16" s="84"/>
      <c r="BJ16" s="77">
        <f>IF(ISNA(MATCH(CONCATENATE(BJ$4,$A16),'Výsledková listina'!$S:$S,0)),"",INDEX('Výsledková listina'!$C:$C,MATCH(CONCATENATE(BJ$4,$A16),'Výsledková listina'!$S:$S,0),1))</f>
      </c>
      <c r="BK16" s="78">
        <f>IF(ISNA(MATCH(CONCATENATE(BJ$4,$A16),'Výsledková listina'!$S:$S,0)),"",INDEX('Výsledková listina'!$T:$T,MATCH(CONCATENATE(BJ$4,$A16),'Výsledková listina'!$S:$S,0),1))</f>
      </c>
      <c r="BL16" s="81"/>
      <c r="BM16" s="79">
        <f t="shared" si="12"/>
      </c>
      <c r="BN16" s="84"/>
      <c r="BO16" s="77">
        <f>IF(ISNA(MATCH(CONCATENATE(BO$4,$A16),'Výsledková listina'!$S:$S,0)),"",INDEX('Výsledková listina'!$C:$C,MATCH(CONCATENATE(BO$4,$A16),'Výsledková listina'!$S:$S,0),1))</f>
      </c>
      <c r="BP16" s="78">
        <f>IF(ISNA(MATCH(CONCATENATE(BO$4,$A16),'Výsledková listina'!$S:$S,0)),"",INDEX('Výsledková listina'!$T:$T,MATCH(CONCATENATE(BO$4,$A16),'Výsledková listina'!$S:$S,0),1))</f>
      </c>
      <c r="BQ16" s="81"/>
      <c r="BR16" s="79">
        <f t="shared" si="13"/>
      </c>
      <c r="BS16" s="84"/>
      <c r="BT16" s="77">
        <f>IF(ISNA(MATCH(CONCATENATE(BT$4,$A16),'Výsledková listina'!$S:$S,0)),"",INDEX('Výsledková listina'!$C:$C,MATCH(CONCATENATE(BT$4,$A16),'Výsledková listina'!$S:$S,0),1))</f>
      </c>
      <c r="BU16" s="78">
        <f>IF(ISNA(MATCH(CONCATENATE(BT$4,$A16),'Výsledková listina'!$S:$S,0)),"",INDEX('Výsledková listina'!$T:$T,MATCH(CONCATENATE(BT$4,$A16),'Výsledková listina'!$S:$S,0),1))</f>
      </c>
      <c r="BV16" s="81"/>
      <c r="BW16" s="79">
        <f t="shared" si="14"/>
      </c>
      <c r="BX16" s="84"/>
    </row>
    <row r="17" spans="1:76" s="82" customFormat="1" ht="34.5" customHeight="1">
      <c r="A17" s="83">
        <v>12</v>
      </c>
      <c r="B17" s="77">
        <f>IF(ISNA(MATCH(CONCATENATE(B$4,$A17),'Výsledková listina'!$S:$S,0)),"",INDEX('Výsledková listina'!$C:$C,MATCH(CONCATENATE(B$4,$A17),'Výsledková listina'!$S:$S,0),1))</f>
      </c>
      <c r="C17" s="78">
        <f>IF(ISNA(MATCH(CONCATENATE(B$4,$A17),'Výsledková listina'!$S:$S,0)),"",INDEX('Výsledková listina'!$T:$T,MATCH(CONCATENATE(B$4,$A17),'Výsledková listina'!$S:$S,0),1))</f>
      </c>
      <c r="D17" s="55"/>
      <c r="E17" s="79">
        <f t="shared" si="0"/>
      </c>
      <c r="F17" s="84"/>
      <c r="G17" s="77">
        <f>IF(ISNA(MATCH(CONCATENATE(G$4,$A17),'Výsledková listina'!$S:$S,0)),"",INDEX('Výsledková listina'!$C:$C,MATCH(CONCATENATE(G$4,$A17),'Výsledková listina'!$S:$S,0),1))</f>
      </c>
      <c r="H17" s="78">
        <f>IF(ISNA(MATCH(CONCATENATE(G$4,$A17),'Výsledková listina'!$S:$S,0)),"",INDEX('Výsledková listina'!$T:$T,MATCH(CONCATENATE(G$4,$A17),'Výsledková listina'!$S:$S,0),1))</f>
      </c>
      <c r="I17" s="55"/>
      <c r="J17" s="79">
        <f t="shared" si="1"/>
      </c>
      <c r="K17" s="84"/>
      <c r="L17" s="77">
        <f>IF(ISNA(MATCH(CONCATENATE(L$4,$A17),'Výsledková listina'!$S:$S,0)),"",INDEX('Výsledková listina'!$C:$C,MATCH(CONCATENATE(L$4,$A17),'Výsledková listina'!$S:$S,0),1))</f>
      </c>
      <c r="M17" s="78">
        <f>IF(ISNA(MATCH(CONCATENATE(L$4,$A17),'Výsledková listina'!$S:$S,0)),"",INDEX('Výsledková listina'!$T:$T,MATCH(CONCATENATE(L$4,$A17),'Výsledková listina'!$S:$S,0),1))</f>
      </c>
      <c r="N17" s="55"/>
      <c r="O17" s="79">
        <f t="shared" si="2"/>
      </c>
      <c r="P17" s="84"/>
      <c r="Q17" s="77">
        <f>IF(ISNA(MATCH(CONCATENATE(Q$4,$A17),'Výsledková listina'!$S:$S,0)),"",INDEX('Výsledková listina'!$C:$C,MATCH(CONCATENATE(Q$4,$A17),'Výsledková listina'!$S:$S,0),1))</f>
      </c>
      <c r="R17" s="78">
        <f>IF(ISNA(MATCH(CONCATENATE(Q$4,$A17),'Výsledková listina'!$S:$S,0)),"",INDEX('Výsledková listina'!$T:$T,MATCH(CONCATENATE(Q$4,$A17),'Výsledková listina'!$S:$S,0),1))</f>
      </c>
      <c r="S17" s="81"/>
      <c r="T17" s="79">
        <f t="shared" si="3"/>
      </c>
      <c r="U17" s="84"/>
      <c r="V17" s="77">
        <f>IF(ISNA(MATCH(CONCATENATE(V$4,$A17),'Výsledková listina'!$S:$S,0)),"",INDEX('Výsledková listina'!$C:$C,MATCH(CONCATENATE(V$4,$A17),'Výsledková listina'!$S:$S,0),1))</f>
      </c>
      <c r="W17" s="78">
        <f>IF(ISNA(MATCH(CONCATENATE(V$4,$A17),'Výsledková listina'!$S:$S,0)),"",INDEX('Výsledková listina'!$T:$T,MATCH(CONCATENATE(V$4,$A17),'Výsledková listina'!$S:$S,0),1))</f>
      </c>
      <c r="X17" s="81"/>
      <c r="Y17" s="79">
        <f t="shared" si="4"/>
      </c>
      <c r="Z17" s="84"/>
      <c r="AA17" s="77">
        <f>IF(ISNA(MATCH(CONCATENATE(AA$4,$A17),'Výsledková listina'!$S:$S,0)),"",INDEX('Výsledková listina'!$C:$C,MATCH(CONCATENATE(AA$4,$A17),'Výsledková listina'!$S:$S,0),1))</f>
      </c>
      <c r="AB17" s="78">
        <f>IF(ISNA(MATCH(CONCATENATE(AA$4,$A17),'Výsledková listina'!$S:$S,0)),"",INDEX('Výsledková listina'!$T:$T,MATCH(CONCATENATE(AA$4,$A17),'Výsledková listina'!$S:$S,0),1))</f>
      </c>
      <c r="AC17" s="81"/>
      <c r="AD17" s="79">
        <f t="shared" si="5"/>
      </c>
      <c r="AE17" s="84"/>
      <c r="AF17" s="77">
        <f>IF(ISNA(MATCH(CONCATENATE(AF$4,$A17),'Výsledková listina'!$S:$S,0)),"",INDEX('Výsledková listina'!$C:$C,MATCH(CONCATENATE(AF$4,$A17),'Výsledková listina'!$S:$S,0),1))</f>
      </c>
      <c r="AG17" s="78">
        <f>IF(ISNA(MATCH(CONCATENATE(AF$4,$A17),'Výsledková listina'!$S:$S,0)),"",INDEX('Výsledková listina'!$T:$T,MATCH(CONCATENATE(AF$4,$A17),'Výsledková listina'!$S:$S,0),1))</f>
      </c>
      <c r="AH17" s="81"/>
      <c r="AI17" s="79">
        <f t="shared" si="6"/>
      </c>
      <c r="AJ17" s="84"/>
      <c r="AK17" s="77">
        <f>IF(ISNA(MATCH(CONCATENATE(AK$4,$A17),'Výsledková listina'!$S:$S,0)),"",INDEX('Výsledková listina'!$C:$C,MATCH(CONCATENATE(AK$4,$A17),'Výsledková listina'!$S:$S,0),1))</f>
      </c>
      <c r="AL17" s="78">
        <f>IF(ISNA(MATCH(CONCATENATE(AK$4,$A17),'Výsledková listina'!$S:$S,0)),"",INDEX('Výsledková listina'!$T:$T,MATCH(CONCATENATE(AK$4,$A17),'Výsledková listina'!$S:$S,0),1))</f>
      </c>
      <c r="AM17" s="81"/>
      <c r="AN17" s="79">
        <f t="shared" si="7"/>
      </c>
      <c r="AO17" s="84"/>
      <c r="AP17" s="77">
        <f>IF(ISNA(MATCH(CONCATENATE(AP$4,$A17),'Výsledková listina'!$S:$S,0)),"",INDEX('Výsledková listina'!$C:$C,MATCH(CONCATENATE(AP$4,$A17),'Výsledková listina'!$S:$S,0),1))</f>
      </c>
      <c r="AQ17" s="78">
        <f>IF(ISNA(MATCH(CONCATENATE(AP$4,$A17),'Výsledková listina'!$S:$S,0)),"",INDEX('Výsledková listina'!$T:$T,MATCH(CONCATENATE(AP$4,$A17),'Výsledková listina'!$S:$S,0),1))</f>
      </c>
      <c r="AR17" s="81"/>
      <c r="AS17" s="79">
        <f t="shared" si="8"/>
      </c>
      <c r="AT17" s="84"/>
      <c r="AU17" s="77">
        <f>IF(ISNA(MATCH(CONCATENATE(AU$4,$A17),'Výsledková listina'!$S:$S,0)),"",INDEX('Výsledková listina'!$C:$C,MATCH(CONCATENATE(AU$4,$A17),'Výsledková listina'!$S:$S,0),1))</f>
      </c>
      <c r="AV17" s="78">
        <f>IF(ISNA(MATCH(CONCATENATE(AU$4,$A17),'Výsledková listina'!$S:$S,0)),"",INDEX('Výsledková listina'!$T:$T,MATCH(CONCATENATE(AU$4,$A17),'Výsledková listina'!$S:$S,0),1))</f>
      </c>
      <c r="AW17" s="81"/>
      <c r="AX17" s="79">
        <f t="shared" si="9"/>
      </c>
      <c r="AY17" s="84"/>
      <c r="AZ17" s="77">
        <f>IF(ISNA(MATCH(CONCATENATE(AZ$4,$A17),'Výsledková listina'!$S:$S,0)),"",INDEX('Výsledková listina'!$C:$C,MATCH(CONCATENATE(AZ$4,$A17),'Výsledková listina'!$S:$S,0),1))</f>
      </c>
      <c r="BA17" s="78">
        <f>IF(ISNA(MATCH(CONCATENATE(AZ$4,$A17),'Výsledková listina'!$S:$S,0)),"",INDEX('Výsledková listina'!$T:$T,MATCH(CONCATENATE(AZ$4,$A17),'Výsledková listina'!$S:$S,0),1))</f>
      </c>
      <c r="BB17" s="81"/>
      <c r="BC17" s="79">
        <f t="shared" si="10"/>
      </c>
      <c r="BD17" s="84"/>
      <c r="BE17" s="77">
        <f>IF(ISNA(MATCH(CONCATENATE(BE$4,$A17),'Výsledková listina'!$S:$S,0)),"",INDEX('Výsledková listina'!$C:$C,MATCH(CONCATENATE(BE$4,$A17),'Výsledková listina'!$S:$S,0),1))</f>
      </c>
      <c r="BF17" s="78">
        <f>IF(ISNA(MATCH(CONCATENATE(BE$4,$A17),'Výsledková listina'!$S:$S,0)),"",INDEX('Výsledková listina'!$T:$T,MATCH(CONCATENATE(BE$4,$A17),'Výsledková listina'!$S:$S,0),1))</f>
      </c>
      <c r="BG17" s="81"/>
      <c r="BH17" s="79">
        <f t="shared" si="11"/>
      </c>
      <c r="BI17" s="84"/>
      <c r="BJ17" s="77">
        <f>IF(ISNA(MATCH(CONCATENATE(BJ$4,$A17),'Výsledková listina'!$S:$S,0)),"",INDEX('Výsledková listina'!$C:$C,MATCH(CONCATENATE(BJ$4,$A17),'Výsledková listina'!$S:$S,0),1))</f>
      </c>
      <c r="BK17" s="78">
        <f>IF(ISNA(MATCH(CONCATENATE(BJ$4,$A17),'Výsledková listina'!$S:$S,0)),"",INDEX('Výsledková listina'!$T:$T,MATCH(CONCATENATE(BJ$4,$A17),'Výsledková listina'!$S:$S,0),1))</f>
      </c>
      <c r="BL17" s="81"/>
      <c r="BM17" s="79">
        <f t="shared" si="12"/>
      </c>
      <c r="BN17" s="84"/>
      <c r="BO17" s="77">
        <f>IF(ISNA(MATCH(CONCATENATE(BO$4,$A17),'Výsledková listina'!$S:$S,0)),"",INDEX('Výsledková listina'!$C:$C,MATCH(CONCATENATE(BO$4,$A17),'Výsledková listina'!$S:$S,0),1))</f>
      </c>
      <c r="BP17" s="78">
        <f>IF(ISNA(MATCH(CONCATENATE(BO$4,$A17),'Výsledková listina'!$S:$S,0)),"",INDEX('Výsledková listina'!$T:$T,MATCH(CONCATENATE(BO$4,$A17),'Výsledková listina'!$S:$S,0),1))</f>
      </c>
      <c r="BQ17" s="81"/>
      <c r="BR17" s="79">
        <f t="shared" si="13"/>
      </c>
      <c r="BS17" s="84"/>
      <c r="BT17" s="77">
        <f>IF(ISNA(MATCH(CONCATENATE(BT$4,$A17),'Výsledková listina'!$S:$S,0)),"",INDEX('Výsledková listina'!$C:$C,MATCH(CONCATENATE(BT$4,$A17),'Výsledková listina'!$S:$S,0),1))</f>
      </c>
      <c r="BU17" s="78">
        <f>IF(ISNA(MATCH(CONCATENATE(BT$4,$A17),'Výsledková listina'!$S:$S,0)),"",INDEX('Výsledková listina'!$T:$T,MATCH(CONCATENATE(BT$4,$A17),'Výsledková listina'!$S:$S,0),1))</f>
      </c>
      <c r="BV17" s="81"/>
      <c r="BW17" s="79">
        <f t="shared" si="14"/>
      </c>
      <c r="BX17" s="84"/>
    </row>
    <row r="18" spans="1:76" s="82" customFormat="1" ht="34.5" customHeight="1">
      <c r="A18" s="83">
        <v>13</v>
      </c>
      <c r="B18" s="77">
        <f>IF(ISNA(MATCH(CONCATENATE(B$4,$A18),'Výsledková listina'!$S:$S,0)),"",INDEX('Výsledková listina'!$C:$C,MATCH(CONCATENATE(B$4,$A18),'Výsledková listina'!$S:$S,0),1))</f>
      </c>
      <c r="C18" s="78">
        <f>IF(ISNA(MATCH(CONCATENATE(B$4,$A18),'Výsledková listina'!$S:$S,0)),"",INDEX('Výsledková listina'!$T:$T,MATCH(CONCATENATE(B$4,$A18),'Výsledková listina'!$S:$S,0),1))</f>
      </c>
      <c r="D18" s="55"/>
      <c r="E18" s="79">
        <f t="shared" si="0"/>
      </c>
      <c r="F18" s="84"/>
      <c r="G18" s="77">
        <f>IF(ISNA(MATCH(CONCATENATE(G$4,$A18),'Výsledková listina'!$S:$S,0)),"",INDEX('Výsledková listina'!$C:$C,MATCH(CONCATENATE(G$4,$A18),'Výsledková listina'!$S:$S,0),1))</f>
      </c>
      <c r="H18" s="78">
        <f>IF(ISNA(MATCH(CONCATENATE(G$4,$A18),'Výsledková listina'!$S:$S,0)),"",INDEX('Výsledková listina'!$T:$T,MATCH(CONCATENATE(G$4,$A18),'Výsledková listina'!$S:$S,0),1))</f>
      </c>
      <c r="I18" s="55"/>
      <c r="J18" s="79">
        <f t="shared" si="1"/>
      </c>
      <c r="K18" s="84"/>
      <c r="L18" s="77">
        <f>IF(ISNA(MATCH(CONCATENATE(L$4,$A18),'Výsledková listina'!$S:$S,0)),"",INDEX('Výsledková listina'!$C:$C,MATCH(CONCATENATE(L$4,$A18),'Výsledková listina'!$S:$S,0),1))</f>
      </c>
      <c r="M18" s="78">
        <f>IF(ISNA(MATCH(CONCATENATE(L$4,$A18),'Výsledková listina'!$S:$S,0)),"",INDEX('Výsledková listina'!$T:$T,MATCH(CONCATENATE(L$4,$A18),'Výsledková listina'!$S:$S,0),1))</f>
      </c>
      <c r="N18" s="55"/>
      <c r="O18" s="79">
        <f t="shared" si="2"/>
      </c>
      <c r="P18" s="84"/>
      <c r="Q18" s="77">
        <f>IF(ISNA(MATCH(CONCATENATE(Q$4,$A18),'Výsledková listina'!$S:$S,0)),"",INDEX('Výsledková listina'!$C:$C,MATCH(CONCATENATE(Q$4,$A18),'Výsledková listina'!$S:$S,0),1))</f>
      </c>
      <c r="R18" s="78">
        <f>IF(ISNA(MATCH(CONCATENATE(Q$4,$A18),'Výsledková listina'!$S:$S,0)),"",INDEX('Výsledková listina'!$T:$T,MATCH(CONCATENATE(Q$4,$A18),'Výsledková listina'!$S:$S,0),1))</f>
      </c>
      <c r="S18" s="81"/>
      <c r="T18" s="79">
        <f t="shared" si="3"/>
      </c>
      <c r="U18" s="84"/>
      <c r="V18" s="77">
        <f>IF(ISNA(MATCH(CONCATENATE(V$4,$A18),'Výsledková listina'!$S:$S,0)),"",INDEX('Výsledková listina'!$C:$C,MATCH(CONCATENATE(V$4,$A18),'Výsledková listina'!$S:$S,0),1))</f>
      </c>
      <c r="W18" s="78">
        <f>IF(ISNA(MATCH(CONCATENATE(V$4,$A18),'Výsledková listina'!$S:$S,0)),"",INDEX('Výsledková listina'!$T:$T,MATCH(CONCATENATE(V$4,$A18),'Výsledková listina'!$S:$S,0),1))</f>
      </c>
      <c r="X18" s="81"/>
      <c r="Y18" s="79">
        <f t="shared" si="4"/>
      </c>
      <c r="Z18" s="84"/>
      <c r="AA18" s="77">
        <f>IF(ISNA(MATCH(CONCATENATE(AA$4,$A18),'Výsledková listina'!$S:$S,0)),"",INDEX('Výsledková listina'!$C:$C,MATCH(CONCATENATE(AA$4,$A18),'Výsledková listina'!$S:$S,0),1))</f>
      </c>
      <c r="AB18" s="78">
        <f>IF(ISNA(MATCH(CONCATENATE(AA$4,$A18),'Výsledková listina'!$S:$S,0)),"",INDEX('Výsledková listina'!$T:$T,MATCH(CONCATENATE(AA$4,$A18),'Výsledková listina'!$S:$S,0),1))</f>
      </c>
      <c r="AC18" s="81"/>
      <c r="AD18" s="79">
        <f t="shared" si="5"/>
      </c>
      <c r="AE18" s="84"/>
      <c r="AF18" s="77">
        <f>IF(ISNA(MATCH(CONCATENATE(AF$4,$A18),'Výsledková listina'!$S:$S,0)),"",INDEX('Výsledková listina'!$C:$C,MATCH(CONCATENATE(AF$4,$A18),'Výsledková listina'!$S:$S,0),1))</f>
      </c>
      <c r="AG18" s="78">
        <f>IF(ISNA(MATCH(CONCATENATE(AF$4,$A18),'Výsledková listina'!$S:$S,0)),"",INDEX('Výsledková listina'!$T:$T,MATCH(CONCATENATE(AF$4,$A18),'Výsledková listina'!$S:$S,0),1))</f>
      </c>
      <c r="AH18" s="81"/>
      <c r="AI18" s="79">
        <f t="shared" si="6"/>
      </c>
      <c r="AJ18" s="84"/>
      <c r="AK18" s="77">
        <f>IF(ISNA(MATCH(CONCATENATE(AK$4,$A18),'Výsledková listina'!$S:$S,0)),"",INDEX('Výsledková listina'!$C:$C,MATCH(CONCATENATE(AK$4,$A18),'Výsledková listina'!$S:$S,0),1))</f>
      </c>
      <c r="AL18" s="78">
        <f>IF(ISNA(MATCH(CONCATENATE(AK$4,$A18),'Výsledková listina'!$S:$S,0)),"",INDEX('Výsledková listina'!$T:$T,MATCH(CONCATENATE(AK$4,$A18),'Výsledková listina'!$S:$S,0),1))</f>
      </c>
      <c r="AM18" s="81"/>
      <c r="AN18" s="79">
        <f t="shared" si="7"/>
      </c>
      <c r="AO18" s="84"/>
      <c r="AP18" s="77">
        <f>IF(ISNA(MATCH(CONCATENATE(AP$4,$A18),'Výsledková listina'!$S:$S,0)),"",INDEX('Výsledková listina'!$C:$C,MATCH(CONCATENATE(AP$4,$A18),'Výsledková listina'!$S:$S,0),1))</f>
      </c>
      <c r="AQ18" s="78">
        <f>IF(ISNA(MATCH(CONCATENATE(AP$4,$A18),'Výsledková listina'!$S:$S,0)),"",INDEX('Výsledková listina'!$T:$T,MATCH(CONCATENATE(AP$4,$A18),'Výsledková listina'!$S:$S,0),1))</f>
      </c>
      <c r="AR18" s="81"/>
      <c r="AS18" s="79">
        <f t="shared" si="8"/>
      </c>
      <c r="AT18" s="84"/>
      <c r="AU18" s="77">
        <f>IF(ISNA(MATCH(CONCATENATE(AU$4,$A18),'Výsledková listina'!$S:$S,0)),"",INDEX('Výsledková listina'!$C:$C,MATCH(CONCATENATE(AU$4,$A18),'Výsledková listina'!$S:$S,0),1))</f>
      </c>
      <c r="AV18" s="78">
        <f>IF(ISNA(MATCH(CONCATENATE(AU$4,$A18),'Výsledková listina'!$S:$S,0)),"",INDEX('Výsledková listina'!$T:$T,MATCH(CONCATENATE(AU$4,$A18),'Výsledková listina'!$S:$S,0),1))</f>
      </c>
      <c r="AW18" s="81"/>
      <c r="AX18" s="79">
        <f t="shared" si="9"/>
      </c>
      <c r="AY18" s="84"/>
      <c r="AZ18" s="77">
        <f>IF(ISNA(MATCH(CONCATENATE(AZ$4,$A18),'Výsledková listina'!$S:$S,0)),"",INDEX('Výsledková listina'!$C:$C,MATCH(CONCATENATE(AZ$4,$A18),'Výsledková listina'!$S:$S,0),1))</f>
      </c>
      <c r="BA18" s="78">
        <f>IF(ISNA(MATCH(CONCATENATE(AZ$4,$A18),'Výsledková listina'!$S:$S,0)),"",INDEX('Výsledková listina'!$T:$T,MATCH(CONCATENATE(AZ$4,$A18),'Výsledková listina'!$S:$S,0),1))</f>
      </c>
      <c r="BB18" s="81"/>
      <c r="BC18" s="79">
        <f t="shared" si="10"/>
      </c>
      <c r="BD18" s="84"/>
      <c r="BE18" s="77">
        <f>IF(ISNA(MATCH(CONCATENATE(BE$4,$A18),'Výsledková listina'!$S:$S,0)),"",INDEX('Výsledková listina'!$C:$C,MATCH(CONCATENATE(BE$4,$A18),'Výsledková listina'!$S:$S,0),1))</f>
      </c>
      <c r="BF18" s="78">
        <f>IF(ISNA(MATCH(CONCATENATE(BE$4,$A18),'Výsledková listina'!$S:$S,0)),"",INDEX('Výsledková listina'!$T:$T,MATCH(CONCATENATE(BE$4,$A18),'Výsledková listina'!$S:$S,0),1))</f>
      </c>
      <c r="BG18" s="81"/>
      <c r="BH18" s="79">
        <f t="shared" si="11"/>
      </c>
      <c r="BI18" s="84"/>
      <c r="BJ18" s="77">
        <f>IF(ISNA(MATCH(CONCATENATE(BJ$4,$A18),'Výsledková listina'!$S:$S,0)),"",INDEX('Výsledková listina'!$C:$C,MATCH(CONCATENATE(BJ$4,$A18),'Výsledková listina'!$S:$S,0),1))</f>
      </c>
      <c r="BK18" s="78">
        <f>IF(ISNA(MATCH(CONCATENATE(BJ$4,$A18),'Výsledková listina'!$S:$S,0)),"",INDEX('Výsledková listina'!$T:$T,MATCH(CONCATENATE(BJ$4,$A18),'Výsledková listina'!$S:$S,0),1))</f>
      </c>
      <c r="BL18" s="81"/>
      <c r="BM18" s="79">
        <f t="shared" si="12"/>
      </c>
      <c r="BN18" s="84"/>
      <c r="BO18" s="77">
        <f>IF(ISNA(MATCH(CONCATENATE(BO$4,$A18),'Výsledková listina'!$S:$S,0)),"",INDEX('Výsledková listina'!$C:$C,MATCH(CONCATENATE(BO$4,$A18),'Výsledková listina'!$S:$S,0),1))</f>
      </c>
      <c r="BP18" s="78">
        <f>IF(ISNA(MATCH(CONCATENATE(BO$4,$A18),'Výsledková listina'!$S:$S,0)),"",INDEX('Výsledková listina'!$T:$T,MATCH(CONCATENATE(BO$4,$A18),'Výsledková listina'!$S:$S,0),1))</f>
      </c>
      <c r="BQ18" s="81"/>
      <c r="BR18" s="79">
        <f t="shared" si="13"/>
      </c>
      <c r="BS18" s="84"/>
      <c r="BT18" s="77">
        <f>IF(ISNA(MATCH(CONCATENATE(BT$4,$A18),'Výsledková listina'!$S:$S,0)),"",INDEX('Výsledková listina'!$C:$C,MATCH(CONCATENATE(BT$4,$A18),'Výsledková listina'!$S:$S,0),1))</f>
      </c>
      <c r="BU18" s="78">
        <f>IF(ISNA(MATCH(CONCATENATE(BT$4,$A18),'Výsledková listina'!$S:$S,0)),"",INDEX('Výsledková listina'!$T:$T,MATCH(CONCATENATE(BT$4,$A18),'Výsledková listina'!$S:$S,0),1))</f>
      </c>
      <c r="BV18" s="81"/>
      <c r="BW18" s="79">
        <f t="shared" si="14"/>
      </c>
      <c r="BX18" s="84"/>
    </row>
    <row r="19" spans="1:76" s="82" customFormat="1" ht="34.5" customHeight="1">
      <c r="A19" s="83">
        <v>14</v>
      </c>
      <c r="B19" s="77">
        <f>IF(ISNA(MATCH(CONCATENATE(B$4,$A19),'Výsledková listina'!$S:$S,0)),"",INDEX('Výsledková listina'!$C:$C,MATCH(CONCATENATE(B$4,$A19),'Výsledková listina'!$S:$S,0),1))</f>
      </c>
      <c r="C19" s="78">
        <f>IF(ISNA(MATCH(CONCATENATE(B$4,$A19),'Výsledková listina'!$S:$S,0)),"",INDEX('Výsledková listina'!$T:$T,MATCH(CONCATENATE(B$4,$A19),'Výsledková listina'!$S:$S,0),1))</f>
      </c>
      <c r="D19" s="55"/>
      <c r="E19" s="79">
        <f t="shared" si="0"/>
      </c>
      <c r="F19" s="84"/>
      <c r="G19" s="77">
        <f>IF(ISNA(MATCH(CONCATENATE(G$4,$A19),'Výsledková listina'!$S:$S,0)),"",INDEX('Výsledková listina'!$C:$C,MATCH(CONCATENATE(G$4,$A19),'Výsledková listina'!$S:$S,0),1))</f>
      </c>
      <c r="H19" s="78">
        <f>IF(ISNA(MATCH(CONCATENATE(G$4,$A19),'Výsledková listina'!$S:$S,0)),"",INDEX('Výsledková listina'!$T:$T,MATCH(CONCATENATE(G$4,$A19),'Výsledková listina'!$S:$S,0),1))</f>
      </c>
      <c r="I19" s="55"/>
      <c r="J19" s="79">
        <f t="shared" si="1"/>
      </c>
      <c r="K19" s="84"/>
      <c r="L19" s="77">
        <f>IF(ISNA(MATCH(CONCATENATE(L$4,$A19),'Výsledková listina'!$S:$S,0)),"",INDEX('Výsledková listina'!$C:$C,MATCH(CONCATENATE(L$4,$A19),'Výsledková listina'!$S:$S,0),1))</f>
      </c>
      <c r="M19" s="78">
        <f>IF(ISNA(MATCH(CONCATENATE(L$4,$A19),'Výsledková listina'!$S:$S,0)),"",INDEX('Výsledková listina'!$T:$T,MATCH(CONCATENATE(L$4,$A19),'Výsledková listina'!$S:$S,0),1))</f>
      </c>
      <c r="N19" s="55"/>
      <c r="O19" s="79">
        <f t="shared" si="2"/>
      </c>
      <c r="P19" s="84"/>
      <c r="Q19" s="77">
        <f>IF(ISNA(MATCH(CONCATENATE(Q$4,$A19),'Výsledková listina'!$S:$S,0)),"",INDEX('Výsledková listina'!$C:$C,MATCH(CONCATENATE(Q$4,$A19),'Výsledková listina'!$S:$S,0),1))</f>
      </c>
      <c r="R19" s="78">
        <f>IF(ISNA(MATCH(CONCATENATE(Q$4,$A19),'Výsledková listina'!$S:$S,0)),"",INDEX('Výsledková listina'!$T:$T,MATCH(CONCATENATE(Q$4,$A19),'Výsledková listina'!$S:$S,0),1))</f>
      </c>
      <c r="S19" s="81"/>
      <c r="T19" s="79">
        <f t="shared" si="3"/>
      </c>
      <c r="U19" s="84"/>
      <c r="V19" s="77">
        <f>IF(ISNA(MATCH(CONCATENATE(V$4,$A19),'Výsledková listina'!$S:$S,0)),"",INDEX('Výsledková listina'!$C:$C,MATCH(CONCATENATE(V$4,$A19),'Výsledková listina'!$S:$S,0),1))</f>
      </c>
      <c r="W19" s="78">
        <f>IF(ISNA(MATCH(CONCATENATE(V$4,$A19),'Výsledková listina'!$S:$S,0)),"",INDEX('Výsledková listina'!$T:$T,MATCH(CONCATENATE(V$4,$A19),'Výsledková listina'!$S:$S,0),1))</f>
      </c>
      <c r="X19" s="81"/>
      <c r="Y19" s="79">
        <f t="shared" si="4"/>
      </c>
      <c r="Z19" s="84"/>
      <c r="AA19" s="77">
        <f>IF(ISNA(MATCH(CONCATENATE(AA$4,$A19),'Výsledková listina'!$S:$S,0)),"",INDEX('Výsledková listina'!$C:$C,MATCH(CONCATENATE(AA$4,$A19),'Výsledková listina'!$S:$S,0),1))</f>
      </c>
      <c r="AB19" s="78">
        <f>IF(ISNA(MATCH(CONCATENATE(AA$4,$A19),'Výsledková listina'!$S:$S,0)),"",INDEX('Výsledková listina'!$T:$T,MATCH(CONCATENATE(AA$4,$A19),'Výsledková listina'!$S:$S,0),1))</f>
      </c>
      <c r="AC19" s="81"/>
      <c r="AD19" s="79">
        <f t="shared" si="5"/>
      </c>
      <c r="AE19" s="84"/>
      <c r="AF19" s="77">
        <f>IF(ISNA(MATCH(CONCATENATE(AF$4,$A19),'Výsledková listina'!$S:$S,0)),"",INDEX('Výsledková listina'!$C:$C,MATCH(CONCATENATE(AF$4,$A19),'Výsledková listina'!$S:$S,0),1))</f>
      </c>
      <c r="AG19" s="78">
        <f>IF(ISNA(MATCH(CONCATENATE(AF$4,$A19),'Výsledková listina'!$S:$S,0)),"",INDEX('Výsledková listina'!$T:$T,MATCH(CONCATENATE(AF$4,$A19),'Výsledková listina'!$S:$S,0),1))</f>
      </c>
      <c r="AH19" s="81"/>
      <c r="AI19" s="79">
        <f t="shared" si="6"/>
      </c>
      <c r="AJ19" s="84"/>
      <c r="AK19" s="77">
        <f>IF(ISNA(MATCH(CONCATENATE(AK$4,$A19),'Výsledková listina'!$S:$S,0)),"",INDEX('Výsledková listina'!$C:$C,MATCH(CONCATENATE(AK$4,$A19),'Výsledková listina'!$S:$S,0),1))</f>
      </c>
      <c r="AL19" s="78">
        <f>IF(ISNA(MATCH(CONCATENATE(AK$4,$A19),'Výsledková listina'!$S:$S,0)),"",INDEX('Výsledková listina'!$T:$T,MATCH(CONCATENATE(AK$4,$A19),'Výsledková listina'!$S:$S,0),1))</f>
      </c>
      <c r="AM19" s="81"/>
      <c r="AN19" s="79">
        <f t="shared" si="7"/>
      </c>
      <c r="AO19" s="84"/>
      <c r="AP19" s="77">
        <f>IF(ISNA(MATCH(CONCATENATE(AP$4,$A19),'Výsledková listina'!$S:$S,0)),"",INDEX('Výsledková listina'!$C:$C,MATCH(CONCATENATE(AP$4,$A19),'Výsledková listina'!$S:$S,0),1))</f>
      </c>
      <c r="AQ19" s="78">
        <f>IF(ISNA(MATCH(CONCATENATE(AP$4,$A19),'Výsledková listina'!$S:$S,0)),"",INDEX('Výsledková listina'!$T:$T,MATCH(CONCATENATE(AP$4,$A19),'Výsledková listina'!$S:$S,0),1))</f>
      </c>
      <c r="AR19" s="81"/>
      <c r="AS19" s="79">
        <f t="shared" si="8"/>
      </c>
      <c r="AT19" s="84"/>
      <c r="AU19" s="77">
        <f>IF(ISNA(MATCH(CONCATENATE(AU$4,$A19),'Výsledková listina'!$S:$S,0)),"",INDEX('Výsledková listina'!$C:$C,MATCH(CONCATENATE(AU$4,$A19),'Výsledková listina'!$S:$S,0),1))</f>
      </c>
      <c r="AV19" s="78">
        <f>IF(ISNA(MATCH(CONCATENATE(AU$4,$A19),'Výsledková listina'!$S:$S,0)),"",INDEX('Výsledková listina'!$T:$T,MATCH(CONCATENATE(AU$4,$A19),'Výsledková listina'!$S:$S,0),1))</f>
      </c>
      <c r="AW19" s="81"/>
      <c r="AX19" s="79">
        <f t="shared" si="9"/>
      </c>
      <c r="AY19" s="84"/>
      <c r="AZ19" s="77">
        <f>IF(ISNA(MATCH(CONCATENATE(AZ$4,$A19),'Výsledková listina'!$S:$S,0)),"",INDEX('Výsledková listina'!$C:$C,MATCH(CONCATENATE(AZ$4,$A19),'Výsledková listina'!$S:$S,0),1))</f>
      </c>
      <c r="BA19" s="78">
        <f>IF(ISNA(MATCH(CONCATENATE(AZ$4,$A19),'Výsledková listina'!$S:$S,0)),"",INDEX('Výsledková listina'!$T:$T,MATCH(CONCATENATE(AZ$4,$A19),'Výsledková listina'!$S:$S,0),1))</f>
      </c>
      <c r="BB19" s="81"/>
      <c r="BC19" s="79">
        <f t="shared" si="10"/>
      </c>
      <c r="BD19" s="84"/>
      <c r="BE19" s="77">
        <f>IF(ISNA(MATCH(CONCATENATE(BE$4,$A19),'Výsledková listina'!$S:$S,0)),"",INDEX('Výsledková listina'!$C:$C,MATCH(CONCATENATE(BE$4,$A19),'Výsledková listina'!$S:$S,0),1))</f>
      </c>
      <c r="BF19" s="78">
        <f>IF(ISNA(MATCH(CONCATENATE(BE$4,$A19),'Výsledková listina'!$S:$S,0)),"",INDEX('Výsledková listina'!$T:$T,MATCH(CONCATENATE(BE$4,$A19),'Výsledková listina'!$S:$S,0),1))</f>
      </c>
      <c r="BG19" s="81"/>
      <c r="BH19" s="79">
        <f t="shared" si="11"/>
      </c>
      <c r="BI19" s="84"/>
      <c r="BJ19" s="77">
        <f>IF(ISNA(MATCH(CONCATENATE(BJ$4,$A19),'Výsledková listina'!$S:$S,0)),"",INDEX('Výsledková listina'!$C:$C,MATCH(CONCATENATE(BJ$4,$A19),'Výsledková listina'!$S:$S,0),1))</f>
      </c>
      <c r="BK19" s="78">
        <f>IF(ISNA(MATCH(CONCATENATE(BJ$4,$A19),'Výsledková listina'!$S:$S,0)),"",INDEX('Výsledková listina'!$T:$T,MATCH(CONCATENATE(BJ$4,$A19),'Výsledková listina'!$S:$S,0),1))</f>
      </c>
      <c r="BL19" s="81"/>
      <c r="BM19" s="79">
        <f t="shared" si="12"/>
      </c>
      <c r="BN19" s="84"/>
      <c r="BO19" s="77">
        <f>IF(ISNA(MATCH(CONCATENATE(BO$4,$A19),'Výsledková listina'!$S:$S,0)),"",INDEX('Výsledková listina'!$C:$C,MATCH(CONCATENATE(BO$4,$A19),'Výsledková listina'!$S:$S,0),1))</f>
      </c>
      <c r="BP19" s="78">
        <f>IF(ISNA(MATCH(CONCATENATE(BO$4,$A19),'Výsledková listina'!$S:$S,0)),"",INDEX('Výsledková listina'!$T:$T,MATCH(CONCATENATE(BO$4,$A19),'Výsledková listina'!$S:$S,0),1))</f>
      </c>
      <c r="BQ19" s="81"/>
      <c r="BR19" s="79">
        <f t="shared" si="13"/>
      </c>
      <c r="BS19" s="84"/>
      <c r="BT19" s="77">
        <f>IF(ISNA(MATCH(CONCATENATE(BT$4,$A19),'Výsledková listina'!$S:$S,0)),"",INDEX('Výsledková listina'!$C:$C,MATCH(CONCATENATE(BT$4,$A19),'Výsledková listina'!$S:$S,0),1))</f>
      </c>
      <c r="BU19" s="78">
        <f>IF(ISNA(MATCH(CONCATENATE(BT$4,$A19),'Výsledková listina'!$S:$S,0)),"",INDEX('Výsledková listina'!$T:$T,MATCH(CONCATENATE(BT$4,$A19),'Výsledková listina'!$S:$S,0),1))</f>
      </c>
      <c r="BV19" s="81"/>
      <c r="BW19" s="79">
        <f t="shared" si="14"/>
      </c>
      <c r="BX19" s="84"/>
    </row>
    <row r="20" spans="1:76" s="82" customFormat="1" ht="34.5" customHeight="1">
      <c r="A20" s="83">
        <v>15</v>
      </c>
      <c r="B20" s="77">
        <f>IF(ISNA(MATCH(CONCATENATE(B$4,$A20),'Výsledková listina'!$S:$S,0)),"",INDEX('Výsledková listina'!$C:$C,MATCH(CONCATENATE(B$4,$A20),'Výsledková listina'!$S:$S,0),1))</f>
      </c>
      <c r="C20" s="78">
        <f>IF(ISNA(MATCH(CONCATENATE(B$4,$A20),'Výsledková listina'!$S:$S,0)),"",INDEX('Výsledková listina'!$T:$T,MATCH(CONCATENATE(B$4,$A20),'Výsledková listina'!$S:$S,0),1))</f>
      </c>
      <c r="D20" s="55"/>
      <c r="E20" s="79">
        <f t="shared" si="0"/>
      </c>
      <c r="F20" s="84"/>
      <c r="G20" s="77">
        <f>IF(ISNA(MATCH(CONCATENATE(G$4,$A20),'Výsledková listina'!$S:$S,0)),"",INDEX('Výsledková listina'!$C:$C,MATCH(CONCATENATE(G$4,$A20),'Výsledková listina'!$S:$S,0),1))</f>
      </c>
      <c r="H20" s="78">
        <f>IF(ISNA(MATCH(CONCATENATE(G$4,$A20),'Výsledková listina'!$S:$S,0)),"",INDEX('Výsledková listina'!$T:$T,MATCH(CONCATENATE(G$4,$A20),'Výsledková listina'!$S:$S,0),1))</f>
      </c>
      <c r="I20" s="55"/>
      <c r="J20" s="79">
        <f t="shared" si="1"/>
      </c>
      <c r="K20" s="84"/>
      <c r="L20" s="77">
        <f>IF(ISNA(MATCH(CONCATENATE(L$4,$A20),'Výsledková listina'!$S:$S,0)),"",INDEX('Výsledková listina'!$C:$C,MATCH(CONCATENATE(L$4,$A20),'Výsledková listina'!$S:$S,0),1))</f>
      </c>
      <c r="M20" s="78">
        <f>IF(ISNA(MATCH(CONCATENATE(L$4,$A20),'Výsledková listina'!$S:$S,0)),"",INDEX('Výsledková listina'!$T:$T,MATCH(CONCATENATE(L$4,$A20),'Výsledková listina'!$S:$S,0),1))</f>
      </c>
      <c r="N20" s="55"/>
      <c r="O20" s="79">
        <f t="shared" si="2"/>
      </c>
      <c r="P20" s="84"/>
      <c r="Q20" s="77">
        <f>IF(ISNA(MATCH(CONCATENATE(Q$4,$A20),'Výsledková listina'!$S:$S,0)),"",INDEX('Výsledková listina'!$C:$C,MATCH(CONCATENATE(Q$4,$A20),'Výsledková listina'!$S:$S,0),1))</f>
      </c>
      <c r="R20" s="78">
        <f>IF(ISNA(MATCH(CONCATENATE(Q$4,$A20),'Výsledková listina'!$S:$S,0)),"",INDEX('Výsledková listina'!$T:$T,MATCH(CONCATENATE(Q$4,$A20),'Výsledková listina'!$S:$S,0),1))</f>
      </c>
      <c r="S20" s="81"/>
      <c r="T20" s="79">
        <f t="shared" si="3"/>
      </c>
      <c r="U20" s="84"/>
      <c r="V20" s="77">
        <f>IF(ISNA(MATCH(CONCATENATE(V$4,$A20),'Výsledková listina'!$S:$S,0)),"",INDEX('Výsledková listina'!$C:$C,MATCH(CONCATENATE(V$4,$A20),'Výsledková listina'!$S:$S,0),1))</f>
      </c>
      <c r="W20" s="78">
        <f>IF(ISNA(MATCH(CONCATENATE(V$4,$A20),'Výsledková listina'!$S:$S,0)),"",INDEX('Výsledková listina'!$T:$T,MATCH(CONCATENATE(V$4,$A20),'Výsledková listina'!$S:$S,0),1))</f>
      </c>
      <c r="X20" s="81"/>
      <c r="Y20" s="79">
        <f t="shared" si="4"/>
      </c>
      <c r="Z20" s="84"/>
      <c r="AA20" s="77">
        <f>IF(ISNA(MATCH(CONCATENATE(AA$4,$A20),'Výsledková listina'!$S:$S,0)),"",INDEX('Výsledková listina'!$C:$C,MATCH(CONCATENATE(AA$4,$A20),'Výsledková listina'!$S:$S,0),1))</f>
      </c>
      <c r="AB20" s="78">
        <f>IF(ISNA(MATCH(CONCATENATE(AA$4,$A20),'Výsledková listina'!$S:$S,0)),"",INDEX('Výsledková listina'!$T:$T,MATCH(CONCATENATE(AA$4,$A20),'Výsledková listina'!$S:$S,0),1))</f>
      </c>
      <c r="AC20" s="81"/>
      <c r="AD20" s="79">
        <f t="shared" si="5"/>
      </c>
      <c r="AE20" s="84"/>
      <c r="AF20" s="77">
        <f>IF(ISNA(MATCH(CONCATENATE(AF$4,$A20),'Výsledková listina'!$S:$S,0)),"",INDEX('Výsledková listina'!$C:$C,MATCH(CONCATENATE(AF$4,$A20),'Výsledková listina'!$S:$S,0),1))</f>
      </c>
      <c r="AG20" s="78">
        <f>IF(ISNA(MATCH(CONCATENATE(AF$4,$A20),'Výsledková listina'!$S:$S,0)),"",INDEX('Výsledková listina'!$T:$T,MATCH(CONCATENATE(AF$4,$A20),'Výsledková listina'!$S:$S,0),1))</f>
      </c>
      <c r="AH20" s="81"/>
      <c r="AI20" s="79">
        <f t="shared" si="6"/>
      </c>
      <c r="AJ20" s="84"/>
      <c r="AK20" s="77">
        <f>IF(ISNA(MATCH(CONCATENATE(AK$4,$A20),'Výsledková listina'!$S:$S,0)),"",INDEX('Výsledková listina'!$C:$C,MATCH(CONCATENATE(AK$4,$A20),'Výsledková listina'!$S:$S,0),1))</f>
      </c>
      <c r="AL20" s="78">
        <f>IF(ISNA(MATCH(CONCATENATE(AK$4,$A20),'Výsledková listina'!$S:$S,0)),"",INDEX('Výsledková listina'!$T:$T,MATCH(CONCATENATE(AK$4,$A20),'Výsledková listina'!$S:$S,0),1))</f>
      </c>
      <c r="AM20" s="81"/>
      <c r="AN20" s="79">
        <f t="shared" si="7"/>
      </c>
      <c r="AO20" s="84"/>
      <c r="AP20" s="77">
        <f>IF(ISNA(MATCH(CONCATENATE(AP$4,$A20),'Výsledková listina'!$S:$S,0)),"",INDEX('Výsledková listina'!$C:$C,MATCH(CONCATENATE(AP$4,$A20),'Výsledková listina'!$S:$S,0),1))</f>
      </c>
      <c r="AQ20" s="78">
        <f>IF(ISNA(MATCH(CONCATENATE(AP$4,$A20),'Výsledková listina'!$S:$S,0)),"",INDEX('Výsledková listina'!$T:$T,MATCH(CONCATENATE(AP$4,$A20),'Výsledková listina'!$S:$S,0),1))</f>
      </c>
      <c r="AR20" s="81"/>
      <c r="AS20" s="79">
        <f t="shared" si="8"/>
      </c>
      <c r="AT20" s="84"/>
      <c r="AU20" s="77">
        <f>IF(ISNA(MATCH(CONCATENATE(AU$4,$A20),'Výsledková listina'!$S:$S,0)),"",INDEX('Výsledková listina'!$C:$C,MATCH(CONCATENATE(AU$4,$A20),'Výsledková listina'!$S:$S,0),1))</f>
      </c>
      <c r="AV20" s="78">
        <f>IF(ISNA(MATCH(CONCATENATE(AU$4,$A20),'Výsledková listina'!$S:$S,0)),"",INDEX('Výsledková listina'!$T:$T,MATCH(CONCATENATE(AU$4,$A20),'Výsledková listina'!$S:$S,0),1))</f>
      </c>
      <c r="AW20" s="81"/>
      <c r="AX20" s="79">
        <f t="shared" si="9"/>
      </c>
      <c r="AY20" s="84"/>
      <c r="AZ20" s="77">
        <f>IF(ISNA(MATCH(CONCATENATE(AZ$4,$A20),'Výsledková listina'!$S:$S,0)),"",INDEX('Výsledková listina'!$C:$C,MATCH(CONCATENATE(AZ$4,$A20),'Výsledková listina'!$S:$S,0),1))</f>
      </c>
      <c r="BA20" s="78">
        <f>IF(ISNA(MATCH(CONCATENATE(AZ$4,$A20),'Výsledková listina'!$S:$S,0)),"",INDEX('Výsledková listina'!$T:$T,MATCH(CONCATENATE(AZ$4,$A20),'Výsledková listina'!$S:$S,0),1))</f>
      </c>
      <c r="BB20" s="81"/>
      <c r="BC20" s="79">
        <f t="shared" si="10"/>
      </c>
      <c r="BD20" s="84"/>
      <c r="BE20" s="77">
        <f>IF(ISNA(MATCH(CONCATENATE(BE$4,$A20),'Výsledková listina'!$S:$S,0)),"",INDEX('Výsledková listina'!$C:$C,MATCH(CONCATENATE(BE$4,$A20),'Výsledková listina'!$S:$S,0),1))</f>
      </c>
      <c r="BF20" s="78">
        <f>IF(ISNA(MATCH(CONCATENATE(BE$4,$A20),'Výsledková listina'!$S:$S,0)),"",INDEX('Výsledková listina'!$T:$T,MATCH(CONCATENATE(BE$4,$A20),'Výsledková listina'!$S:$S,0),1))</f>
      </c>
      <c r="BG20" s="81"/>
      <c r="BH20" s="79">
        <f t="shared" si="11"/>
      </c>
      <c r="BI20" s="84"/>
      <c r="BJ20" s="77">
        <f>IF(ISNA(MATCH(CONCATENATE(BJ$4,$A20),'Výsledková listina'!$S:$S,0)),"",INDEX('Výsledková listina'!$C:$C,MATCH(CONCATENATE(BJ$4,$A20),'Výsledková listina'!$S:$S,0),1))</f>
      </c>
      <c r="BK20" s="78">
        <f>IF(ISNA(MATCH(CONCATENATE(BJ$4,$A20),'Výsledková listina'!$S:$S,0)),"",INDEX('Výsledková listina'!$T:$T,MATCH(CONCATENATE(BJ$4,$A20),'Výsledková listina'!$S:$S,0),1))</f>
      </c>
      <c r="BL20" s="81"/>
      <c r="BM20" s="79">
        <f t="shared" si="12"/>
      </c>
      <c r="BN20" s="84"/>
      <c r="BO20" s="77">
        <f>IF(ISNA(MATCH(CONCATENATE(BO$4,$A20),'Výsledková listina'!$S:$S,0)),"",INDEX('Výsledková listina'!$C:$C,MATCH(CONCATENATE(BO$4,$A20),'Výsledková listina'!$S:$S,0),1))</f>
      </c>
      <c r="BP20" s="78">
        <f>IF(ISNA(MATCH(CONCATENATE(BO$4,$A20),'Výsledková listina'!$S:$S,0)),"",INDEX('Výsledková listina'!$T:$T,MATCH(CONCATENATE(BO$4,$A20),'Výsledková listina'!$S:$S,0),1))</f>
      </c>
      <c r="BQ20" s="81"/>
      <c r="BR20" s="79">
        <f t="shared" si="13"/>
      </c>
      <c r="BS20" s="84"/>
      <c r="BT20" s="77">
        <f>IF(ISNA(MATCH(CONCATENATE(BT$4,$A20),'Výsledková listina'!$S:$S,0)),"",INDEX('Výsledková listina'!$C:$C,MATCH(CONCATENATE(BT$4,$A20),'Výsledková listina'!$S:$S,0),1))</f>
      </c>
      <c r="BU20" s="78">
        <f>IF(ISNA(MATCH(CONCATENATE(BT$4,$A20),'Výsledková listina'!$S:$S,0)),"",INDEX('Výsledková listina'!$T:$T,MATCH(CONCATENATE(BT$4,$A20),'Výsledková listina'!$S:$S,0),1))</f>
      </c>
      <c r="BV20" s="81"/>
      <c r="BW20" s="79">
        <f t="shared" si="14"/>
      </c>
      <c r="BX20" s="84"/>
    </row>
    <row r="21" spans="1:76" s="82" customFormat="1" ht="34.5" customHeight="1">
      <c r="A21" s="83">
        <v>16</v>
      </c>
      <c r="B21" s="77">
        <f>IF(ISNA(MATCH(CONCATENATE(B$4,$A21),'Výsledková listina'!$S:$S,0)),"",INDEX('Výsledková listina'!$C:$C,MATCH(CONCATENATE(B$4,$A21),'Výsledková listina'!$S:$S,0),1))</f>
      </c>
      <c r="C21" s="78">
        <f>IF(ISNA(MATCH(CONCATENATE(B$4,$A21),'Výsledková listina'!$S:$S,0)),"",INDEX('Výsledková listina'!$T:$T,MATCH(CONCATENATE(B$4,$A21),'Výsledková listina'!$S:$S,0),1))</f>
      </c>
      <c r="D21" s="81"/>
      <c r="E21" s="79">
        <f t="shared" si="0"/>
      </c>
      <c r="F21" s="84"/>
      <c r="G21" s="77">
        <f>IF(ISNA(MATCH(CONCATENATE(G$4,$A21),'Výsledková listina'!$S:$S,0)),"",INDEX('Výsledková listina'!$C:$C,MATCH(CONCATENATE(G$4,$A21),'Výsledková listina'!$S:$S,0),1))</f>
      </c>
      <c r="H21" s="78">
        <f>IF(ISNA(MATCH(CONCATENATE(G$4,$A21),'Výsledková listina'!$S:$S,0)),"",INDEX('Výsledková listina'!$T:$T,MATCH(CONCATENATE(G$4,$A21),'Výsledková listina'!$S:$S,0),1))</f>
      </c>
      <c r="I21" s="81"/>
      <c r="J21" s="79">
        <f t="shared" si="1"/>
      </c>
      <c r="K21" s="84"/>
      <c r="L21" s="77">
        <f>IF(ISNA(MATCH(CONCATENATE(L$4,$A21),'Výsledková listina'!$S:$S,0)),"",INDEX('Výsledková listina'!$C:$C,MATCH(CONCATENATE(L$4,$A21),'Výsledková listina'!$S:$S,0),1))</f>
      </c>
      <c r="M21" s="78">
        <f>IF(ISNA(MATCH(CONCATENATE(L$4,$A21),'Výsledková listina'!$S:$S,0)),"",INDEX('Výsledková listina'!$T:$T,MATCH(CONCATENATE(L$4,$A21),'Výsledková listina'!$S:$S,0),1))</f>
      </c>
      <c r="N21" s="81"/>
      <c r="O21" s="79">
        <f t="shared" si="2"/>
      </c>
      <c r="P21" s="84"/>
      <c r="Q21" s="77">
        <f>IF(ISNA(MATCH(CONCATENATE(Q$4,$A21),'Výsledková listina'!$S:$S,0)),"",INDEX('Výsledková listina'!$C:$C,MATCH(CONCATENATE(Q$4,$A21),'Výsledková listina'!$S:$S,0),1))</f>
      </c>
      <c r="R21" s="78">
        <f>IF(ISNA(MATCH(CONCATENATE(Q$4,$A21),'Výsledková listina'!$S:$S,0)),"",INDEX('Výsledková listina'!$T:$T,MATCH(CONCATENATE(Q$4,$A21),'Výsledková listina'!$S:$S,0),1))</f>
      </c>
      <c r="S21" s="81"/>
      <c r="T21" s="79">
        <f t="shared" si="3"/>
      </c>
      <c r="U21" s="84"/>
      <c r="V21" s="77">
        <f>IF(ISNA(MATCH(CONCATENATE(V$4,$A21),'Výsledková listina'!$S:$S,0)),"",INDEX('Výsledková listina'!$C:$C,MATCH(CONCATENATE(V$4,$A21),'Výsledková listina'!$S:$S,0),1))</f>
      </c>
      <c r="W21" s="78">
        <f>IF(ISNA(MATCH(CONCATENATE(V$4,$A21),'Výsledková listina'!$S:$S,0)),"",INDEX('Výsledková listina'!$T:$T,MATCH(CONCATENATE(V$4,$A21),'Výsledková listina'!$S:$S,0),1))</f>
      </c>
      <c r="X21" s="81"/>
      <c r="Y21" s="79">
        <f t="shared" si="4"/>
      </c>
      <c r="Z21" s="84"/>
      <c r="AA21" s="77">
        <f>IF(ISNA(MATCH(CONCATENATE(AA$4,$A21),'Výsledková listina'!$S:$S,0)),"",INDEX('Výsledková listina'!$C:$C,MATCH(CONCATENATE(AA$4,$A21),'Výsledková listina'!$S:$S,0),1))</f>
      </c>
      <c r="AB21" s="78">
        <f>IF(ISNA(MATCH(CONCATENATE(AA$4,$A21),'Výsledková listina'!$S:$S,0)),"",INDEX('Výsledková listina'!$T:$T,MATCH(CONCATENATE(AA$4,$A21),'Výsledková listina'!$S:$S,0),1))</f>
      </c>
      <c r="AC21" s="81"/>
      <c r="AD21" s="79">
        <f t="shared" si="5"/>
      </c>
      <c r="AE21" s="84"/>
      <c r="AF21" s="77">
        <f>IF(ISNA(MATCH(CONCATENATE(AF$4,$A21),'Výsledková listina'!$S:$S,0)),"",INDEX('Výsledková listina'!$C:$C,MATCH(CONCATENATE(AF$4,$A21),'Výsledková listina'!$S:$S,0),1))</f>
      </c>
      <c r="AG21" s="78">
        <f>IF(ISNA(MATCH(CONCATENATE(AF$4,$A21),'Výsledková listina'!$S:$S,0)),"",INDEX('Výsledková listina'!$T:$T,MATCH(CONCATENATE(AF$4,$A21),'Výsledková listina'!$S:$S,0),1))</f>
      </c>
      <c r="AH21" s="81"/>
      <c r="AI21" s="79">
        <f t="shared" si="6"/>
      </c>
      <c r="AJ21" s="84"/>
      <c r="AK21" s="77">
        <f>IF(ISNA(MATCH(CONCATENATE(AK$4,$A21),'Výsledková listina'!$S:$S,0)),"",INDEX('Výsledková listina'!$C:$C,MATCH(CONCATENATE(AK$4,$A21),'Výsledková listina'!$S:$S,0),1))</f>
      </c>
      <c r="AL21" s="78">
        <f>IF(ISNA(MATCH(CONCATENATE(AK$4,$A21),'Výsledková listina'!$S:$S,0)),"",INDEX('Výsledková listina'!$T:$T,MATCH(CONCATENATE(AK$4,$A21),'Výsledková listina'!$S:$S,0),1))</f>
      </c>
      <c r="AM21" s="81"/>
      <c r="AN21" s="79">
        <f t="shared" si="7"/>
      </c>
      <c r="AO21" s="84"/>
      <c r="AP21" s="77">
        <f>IF(ISNA(MATCH(CONCATENATE(AP$4,$A21),'Výsledková listina'!$S:$S,0)),"",INDEX('Výsledková listina'!$C:$C,MATCH(CONCATENATE(AP$4,$A21),'Výsledková listina'!$S:$S,0),1))</f>
      </c>
      <c r="AQ21" s="78">
        <f>IF(ISNA(MATCH(CONCATENATE(AP$4,$A21),'Výsledková listina'!$S:$S,0)),"",INDEX('Výsledková listina'!$T:$T,MATCH(CONCATENATE(AP$4,$A21),'Výsledková listina'!$S:$S,0),1))</f>
      </c>
      <c r="AR21" s="81"/>
      <c r="AS21" s="79">
        <f t="shared" si="8"/>
      </c>
      <c r="AT21" s="84"/>
      <c r="AU21" s="77">
        <f>IF(ISNA(MATCH(CONCATENATE(AU$4,$A21),'Výsledková listina'!$S:$S,0)),"",INDEX('Výsledková listina'!$C:$C,MATCH(CONCATENATE(AU$4,$A21),'Výsledková listina'!$S:$S,0),1))</f>
      </c>
      <c r="AV21" s="78">
        <f>IF(ISNA(MATCH(CONCATENATE(AU$4,$A21),'Výsledková listina'!$S:$S,0)),"",INDEX('Výsledková listina'!$T:$T,MATCH(CONCATENATE(AU$4,$A21),'Výsledková listina'!$S:$S,0),1))</f>
      </c>
      <c r="AW21" s="81"/>
      <c r="AX21" s="79">
        <f t="shared" si="9"/>
      </c>
      <c r="AY21" s="84"/>
      <c r="AZ21" s="77">
        <f>IF(ISNA(MATCH(CONCATENATE(AZ$4,$A21),'Výsledková listina'!$S:$S,0)),"",INDEX('Výsledková listina'!$C:$C,MATCH(CONCATENATE(AZ$4,$A21),'Výsledková listina'!$S:$S,0),1))</f>
      </c>
      <c r="BA21" s="78">
        <f>IF(ISNA(MATCH(CONCATENATE(AZ$4,$A21),'Výsledková listina'!$S:$S,0)),"",INDEX('Výsledková listina'!$T:$T,MATCH(CONCATENATE(AZ$4,$A21),'Výsledková listina'!$S:$S,0),1))</f>
      </c>
      <c r="BB21" s="81"/>
      <c r="BC21" s="79">
        <f t="shared" si="10"/>
      </c>
      <c r="BD21" s="84"/>
      <c r="BE21" s="77">
        <f>IF(ISNA(MATCH(CONCATENATE(BE$4,$A21),'Výsledková listina'!$S:$S,0)),"",INDEX('Výsledková listina'!$C:$C,MATCH(CONCATENATE(BE$4,$A21),'Výsledková listina'!$S:$S,0),1))</f>
      </c>
      <c r="BF21" s="78">
        <f>IF(ISNA(MATCH(CONCATENATE(BE$4,$A21),'Výsledková listina'!$S:$S,0)),"",INDEX('Výsledková listina'!$T:$T,MATCH(CONCATENATE(BE$4,$A21),'Výsledková listina'!$S:$S,0),1))</f>
      </c>
      <c r="BG21" s="81"/>
      <c r="BH21" s="79">
        <f t="shared" si="11"/>
      </c>
      <c r="BI21" s="84"/>
      <c r="BJ21" s="77">
        <f>IF(ISNA(MATCH(CONCATENATE(BJ$4,$A21),'Výsledková listina'!$S:$S,0)),"",INDEX('Výsledková listina'!$C:$C,MATCH(CONCATENATE(BJ$4,$A21),'Výsledková listina'!$S:$S,0),1))</f>
      </c>
      <c r="BK21" s="78">
        <f>IF(ISNA(MATCH(CONCATENATE(BJ$4,$A21),'Výsledková listina'!$S:$S,0)),"",INDEX('Výsledková listina'!$T:$T,MATCH(CONCATENATE(BJ$4,$A21),'Výsledková listina'!$S:$S,0),1))</f>
      </c>
      <c r="BL21" s="81"/>
      <c r="BM21" s="79">
        <f t="shared" si="12"/>
      </c>
      <c r="BN21" s="84"/>
      <c r="BO21" s="77">
        <f>IF(ISNA(MATCH(CONCATENATE(BO$4,$A21),'Výsledková listina'!$S:$S,0)),"",INDEX('Výsledková listina'!$C:$C,MATCH(CONCATENATE(BO$4,$A21),'Výsledková listina'!$S:$S,0),1))</f>
      </c>
      <c r="BP21" s="78">
        <f>IF(ISNA(MATCH(CONCATENATE(BO$4,$A21),'Výsledková listina'!$S:$S,0)),"",INDEX('Výsledková listina'!$T:$T,MATCH(CONCATENATE(BO$4,$A21),'Výsledková listina'!$S:$S,0),1))</f>
      </c>
      <c r="BQ21" s="81"/>
      <c r="BR21" s="79">
        <f t="shared" si="13"/>
      </c>
      <c r="BS21" s="84"/>
      <c r="BT21" s="77">
        <f>IF(ISNA(MATCH(CONCATENATE(BT$4,$A21),'Výsledková listina'!$S:$S,0)),"",INDEX('Výsledková listina'!$C:$C,MATCH(CONCATENATE(BT$4,$A21),'Výsledková listina'!$S:$S,0),1))</f>
      </c>
      <c r="BU21" s="78">
        <f>IF(ISNA(MATCH(CONCATENATE(BT$4,$A21),'Výsledková listina'!$S:$S,0)),"",INDEX('Výsledková listina'!$T:$T,MATCH(CONCATENATE(BT$4,$A21),'Výsledková listina'!$S:$S,0),1))</f>
      </c>
      <c r="BV21" s="81"/>
      <c r="BW21" s="79">
        <f t="shared" si="14"/>
      </c>
      <c r="BX21" s="84"/>
    </row>
    <row r="22" spans="1:76" s="82" customFormat="1" ht="34.5" customHeight="1">
      <c r="A22" s="83">
        <v>17</v>
      </c>
      <c r="B22" s="77">
        <f>IF(ISNA(MATCH(CONCATENATE(B$4,$A22),'Výsledková listina'!$S:$S,0)),"",INDEX('Výsledková listina'!$C:$C,MATCH(CONCATENATE(B$4,$A22),'Výsledková listina'!$S:$S,0),1))</f>
      </c>
      <c r="C22" s="78">
        <f>IF(ISNA(MATCH(CONCATENATE(B$4,$A22),'Výsledková listina'!$S:$S,0)),"",INDEX('Výsledková listina'!$T:$T,MATCH(CONCATENATE(B$4,$A22),'Výsledková listina'!$S:$S,0),1))</f>
      </c>
      <c r="D22" s="81"/>
      <c r="E22" s="79">
        <f t="shared" si="0"/>
      </c>
      <c r="F22" s="84"/>
      <c r="G22" s="77">
        <f>IF(ISNA(MATCH(CONCATENATE(G$4,$A22),'Výsledková listina'!$S:$S,0)),"",INDEX('Výsledková listina'!$C:$C,MATCH(CONCATENATE(G$4,$A22),'Výsledková listina'!$S:$S,0),1))</f>
      </c>
      <c r="H22" s="78">
        <f>IF(ISNA(MATCH(CONCATENATE(G$4,$A22),'Výsledková listina'!$S:$S,0)),"",INDEX('Výsledková listina'!$T:$T,MATCH(CONCATENATE(G$4,$A22),'Výsledková listina'!$S:$S,0),1))</f>
      </c>
      <c r="I22" s="81"/>
      <c r="J22" s="79">
        <f t="shared" si="1"/>
      </c>
      <c r="K22" s="84"/>
      <c r="L22" s="77">
        <f>IF(ISNA(MATCH(CONCATENATE(L$4,$A22),'Výsledková listina'!$S:$S,0)),"",INDEX('Výsledková listina'!$C:$C,MATCH(CONCATENATE(L$4,$A22),'Výsledková listina'!$S:$S,0),1))</f>
      </c>
      <c r="M22" s="78">
        <f>IF(ISNA(MATCH(CONCATENATE(L$4,$A22),'Výsledková listina'!$S:$S,0)),"",INDEX('Výsledková listina'!$T:$T,MATCH(CONCATENATE(L$4,$A22),'Výsledková listina'!$S:$S,0),1))</f>
      </c>
      <c r="N22" s="81"/>
      <c r="O22" s="79">
        <f t="shared" si="2"/>
      </c>
      <c r="P22" s="84"/>
      <c r="Q22" s="77">
        <f>IF(ISNA(MATCH(CONCATENATE(Q$4,$A22),'Výsledková listina'!$S:$S,0)),"",INDEX('Výsledková listina'!$C:$C,MATCH(CONCATENATE(Q$4,$A22),'Výsledková listina'!$S:$S,0),1))</f>
      </c>
      <c r="R22" s="78">
        <f>IF(ISNA(MATCH(CONCATENATE(Q$4,$A22),'Výsledková listina'!$S:$S,0)),"",INDEX('Výsledková listina'!$T:$T,MATCH(CONCATENATE(Q$4,$A22),'Výsledková listina'!$S:$S,0),1))</f>
      </c>
      <c r="S22" s="81"/>
      <c r="T22" s="79">
        <f t="shared" si="3"/>
      </c>
      <c r="U22" s="84"/>
      <c r="V22" s="77">
        <f>IF(ISNA(MATCH(CONCATENATE(V$4,$A22),'Výsledková listina'!$S:$S,0)),"",INDEX('Výsledková listina'!$C:$C,MATCH(CONCATENATE(V$4,$A22),'Výsledková listina'!$S:$S,0),1))</f>
      </c>
      <c r="W22" s="78">
        <f>IF(ISNA(MATCH(CONCATENATE(V$4,$A22),'Výsledková listina'!$S:$S,0)),"",INDEX('Výsledková listina'!$T:$T,MATCH(CONCATENATE(V$4,$A22),'Výsledková listina'!$S:$S,0),1))</f>
      </c>
      <c r="X22" s="81"/>
      <c r="Y22" s="79">
        <f t="shared" si="4"/>
      </c>
      <c r="Z22" s="84"/>
      <c r="AA22" s="77">
        <f>IF(ISNA(MATCH(CONCATENATE(AA$4,$A22),'Výsledková listina'!$S:$S,0)),"",INDEX('Výsledková listina'!$C:$C,MATCH(CONCATENATE(AA$4,$A22),'Výsledková listina'!$S:$S,0),1))</f>
      </c>
      <c r="AB22" s="78">
        <f>IF(ISNA(MATCH(CONCATENATE(AA$4,$A22),'Výsledková listina'!$S:$S,0)),"",INDEX('Výsledková listina'!$T:$T,MATCH(CONCATENATE(AA$4,$A22),'Výsledková listina'!$S:$S,0),1))</f>
      </c>
      <c r="AC22" s="81"/>
      <c r="AD22" s="79">
        <f t="shared" si="5"/>
      </c>
      <c r="AE22" s="84"/>
      <c r="AF22" s="77">
        <f>IF(ISNA(MATCH(CONCATENATE(AF$4,$A22),'Výsledková listina'!$S:$S,0)),"",INDEX('Výsledková listina'!$C:$C,MATCH(CONCATENATE(AF$4,$A22),'Výsledková listina'!$S:$S,0),1))</f>
      </c>
      <c r="AG22" s="78">
        <f>IF(ISNA(MATCH(CONCATENATE(AF$4,$A22),'Výsledková listina'!$S:$S,0)),"",INDEX('Výsledková listina'!$T:$T,MATCH(CONCATENATE(AF$4,$A22),'Výsledková listina'!$S:$S,0),1))</f>
      </c>
      <c r="AH22" s="81"/>
      <c r="AI22" s="79">
        <f t="shared" si="6"/>
      </c>
      <c r="AJ22" s="84"/>
      <c r="AK22" s="77">
        <f>IF(ISNA(MATCH(CONCATENATE(AK$4,$A22),'Výsledková listina'!$S:$S,0)),"",INDEX('Výsledková listina'!$C:$C,MATCH(CONCATENATE(AK$4,$A22),'Výsledková listina'!$S:$S,0),1))</f>
      </c>
      <c r="AL22" s="78">
        <f>IF(ISNA(MATCH(CONCATENATE(AK$4,$A22),'Výsledková listina'!$S:$S,0)),"",INDEX('Výsledková listina'!$T:$T,MATCH(CONCATENATE(AK$4,$A22),'Výsledková listina'!$S:$S,0),1))</f>
      </c>
      <c r="AM22" s="81"/>
      <c r="AN22" s="79">
        <f t="shared" si="7"/>
      </c>
      <c r="AO22" s="84"/>
      <c r="AP22" s="77">
        <f>IF(ISNA(MATCH(CONCATENATE(AP$4,$A22),'Výsledková listina'!$S:$S,0)),"",INDEX('Výsledková listina'!$C:$C,MATCH(CONCATENATE(AP$4,$A22),'Výsledková listina'!$S:$S,0),1))</f>
      </c>
      <c r="AQ22" s="78">
        <f>IF(ISNA(MATCH(CONCATENATE(AP$4,$A22),'Výsledková listina'!$S:$S,0)),"",INDEX('Výsledková listina'!$T:$T,MATCH(CONCATENATE(AP$4,$A22),'Výsledková listina'!$S:$S,0),1))</f>
      </c>
      <c r="AR22" s="81"/>
      <c r="AS22" s="79">
        <f t="shared" si="8"/>
      </c>
      <c r="AT22" s="84"/>
      <c r="AU22" s="77">
        <f>IF(ISNA(MATCH(CONCATENATE(AU$4,$A22),'Výsledková listina'!$S:$S,0)),"",INDEX('Výsledková listina'!$C:$C,MATCH(CONCATENATE(AU$4,$A22),'Výsledková listina'!$S:$S,0),1))</f>
      </c>
      <c r="AV22" s="78">
        <f>IF(ISNA(MATCH(CONCATENATE(AU$4,$A22),'Výsledková listina'!$S:$S,0)),"",INDEX('Výsledková listina'!$T:$T,MATCH(CONCATENATE(AU$4,$A22),'Výsledková listina'!$S:$S,0),1))</f>
      </c>
      <c r="AW22" s="81"/>
      <c r="AX22" s="79">
        <f t="shared" si="9"/>
      </c>
      <c r="AY22" s="84"/>
      <c r="AZ22" s="77">
        <f>IF(ISNA(MATCH(CONCATENATE(AZ$4,$A22),'Výsledková listina'!$S:$S,0)),"",INDEX('Výsledková listina'!$C:$C,MATCH(CONCATENATE(AZ$4,$A22),'Výsledková listina'!$S:$S,0),1))</f>
      </c>
      <c r="BA22" s="78">
        <f>IF(ISNA(MATCH(CONCATENATE(AZ$4,$A22),'Výsledková listina'!$S:$S,0)),"",INDEX('Výsledková listina'!$T:$T,MATCH(CONCATENATE(AZ$4,$A22),'Výsledková listina'!$S:$S,0),1))</f>
      </c>
      <c r="BB22" s="81"/>
      <c r="BC22" s="79">
        <f t="shared" si="10"/>
      </c>
      <c r="BD22" s="84"/>
      <c r="BE22" s="77">
        <f>IF(ISNA(MATCH(CONCATENATE(BE$4,$A22),'Výsledková listina'!$S:$S,0)),"",INDEX('Výsledková listina'!$C:$C,MATCH(CONCATENATE(BE$4,$A22),'Výsledková listina'!$S:$S,0),1))</f>
      </c>
      <c r="BF22" s="78">
        <f>IF(ISNA(MATCH(CONCATENATE(BE$4,$A22),'Výsledková listina'!$S:$S,0)),"",INDEX('Výsledková listina'!$T:$T,MATCH(CONCATENATE(BE$4,$A22),'Výsledková listina'!$S:$S,0),1))</f>
      </c>
      <c r="BG22" s="81"/>
      <c r="BH22" s="79">
        <f t="shared" si="11"/>
      </c>
      <c r="BI22" s="84"/>
      <c r="BJ22" s="77">
        <f>IF(ISNA(MATCH(CONCATENATE(BJ$4,$A22),'Výsledková listina'!$S:$S,0)),"",INDEX('Výsledková listina'!$C:$C,MATCH(CONCATENATE(BJ$4,$A22),'Výsledková listina'!$S:$S,0),1))</f>
      </c>
      <c r="BK22" s="78">
        <f>IF(ISNA(MATCH(CONCATENATE(BJ$4,$A22),'Výsledková listina'!$S:$S,0)),"",INDEX('Výsledková listina'!$T:$T,MATCH(CONCATENATE(BJ$4,$A22),'Výsledková listina'!$S:$S,0),1))</f>
      </c>
      <c r="BL22" s="81"/>
      <c r="BM22" s="79">
        <f t="shared" si="12"/>
      </c>
      <c r="BN22" s="84"/>
      <c r="BO22" s="77">
        <f>IF(ISNA(MATCH(CONCATENATE(BO$4,$A22),'Výsledková listina'!$S:$S,0)),"",INDEX('Výsledková listina'!$C:$C,MATCH(CONCATENATE(BO$4,$A22),'Výsledková listina'!$S:$S,0),1))</f>
      </c>
      <c r="BP22" s="78">
        <f>IF(ISNA(MATCH(CONCATENATE(BO$4,$A22),'Výsledková listina'!$S:$S,0)),"",INDEX('Výsledková listina'!$T:$T,MATCH(CONCATENATE(BO$4,$A22),'Výsledková listina'!$S:$S,0),1))</f>
      </c>
      <c r="BQ22" s="81"/>
      <c r="BR22" s="79">
        <f t="shared" si="13"/>
      </c>
      <c r="BS22" s="84"/>
      <c r="BT22" s="77">
        <f>IF(ISNA(MATCH(CONCATENATE(BT$4,$A22),'Výsledková listina'!$S:$S,0)),"",INDEX('Výsledková listina'!$C:$C,MATCH(CONCATENATE(BT$4,$A22),'Výsledková listina'!$S:$S,0),1))</f>
      </c>
      <c r="BU22" s="78">
        <f>IF(ISNA(MATCH(CONCATENATE(BT$4,$A22),'Výsledková listina'!$S:$S,0)),"",INDEX('Výsledková listina'!$T:$T,MATCH(CONCATENATE(BT$4,$A22),'Výsledková listina'!$S:$S,0),1))</f>
      </c>
      <c r="BV22" s="81"/>
      <c r="BW22" s="79">
        <f t="shared" si="14"/>
      </c>
      <c r="BX22" s="84"/>
    </row>
    <row r="23" spans="1:76" s="82" customFormat="1" ht="34.5" customHeight="1">
      <c r="A23" s="83">
        <v>18</v>
      </c>
      <c r="B23" s="77">
        <f>IF(ISNA(MATCH(CONCATENATE(B$4,$A23),'Výsledková listina'!$S:$S,0)),"",INDEX('Výsledková listina'!$C:$C,MATCH(CONCATENATE(B$4,$A23),'Výsledková listina'!$S:$S,0),1))</f>
      </c>
      <c r="C23" s="78">
        <f>IF(ISNA(MATCH(CONCATENATE(B$4,$A23),'Výsledková listina'!$S:$S,0)),"",INDEX('Výsledková listina'!$T:$T,MATCH(CONCATENATE(B$4,$A23),'Výsledková listina'!$S:$S,0),1))</f>
      </c>
      <c r="D23" s="81"/>
      <c r="E23" s="79">
        <f t="shared" si="0"/>
      </c>
      <c r="F23" s="84"/>
      <c r="G23" s="77">
        <f>IF(ISNA(MATCH(CONCATENATE(G$4,$A23),'Výsledková listina'!$S:$S,0)),"",INDEX('Výsledková listina'!$C:$C,MATCH(CONCATENATE(G$4,$A23),'Výsledková listina'!$S:$S,0),1))</f>
      </c>
      <c r="H23" s="78">
        <f>IF(ISNA(MATCH(CONCATENATE(G$4,$A23),'Výsledková listina'!$S:$S,0)),"",INDEX('Výsledková listina'!$T:$T,MATCH(CONCATENATE(G$4,$A23),'Výsledková listina'!$S:$S,0),1))</f>
      </c>
      <c r="I23" s="81"/>
      <c r="J23" s="79">
        <f t="shared" si="1"/>
      </c>
      <c r="K23" s="84"/>
      <c r="L23" s="77">
        <f>IF(ISNA(MATCH(CONCATENATE(L$4,$A23),'Výsledková listina'!$S:$S,0)),"",INDEX('Výsledková listina'!$C:$C,MATCH(CONCATENATE(L$4,$A23),'Výsledková listina'!$S:$S,0),1))</f>
      </c>
      <c r="M23" s="78">
        <f>IF(ISNA(MATCH(CONCATENATE(L$4,$A23),'Výsledková listina'!$S:$S,0)),"",INDEX('Výsledková listina'!$T:$T,MATCH(CONCATENATE(L$4,$A23),'Výsledková listina'!$S:$S,0),1))</f>
      </c>
      <c r="N23" s="81"/>
      <c r="O23" s="79">
        <f t="shared" si="2"/>
      </c>
      <c r="P23" s="84"/>
      <c r="Q23" s="77">
        <f>IF(ISNA(MATCH(CONCATENATE(Q$4,$A23),'Výsledková listina'!$S:$S,0)),"",INDEX('Výsledková listina'!$C:$C,MATCH(CONCATENATE(Q$4,$A23),'Výsledková listina'!$S:$S,0),1))</f>
      </c>
      <c r="R23" s="78">
        <f>IF(ISNA(MATCH(CONCATENATE(Q$4,$A23),'Výsledková listina'!$S:$S,0)),"",INDEX('Výsledková listina'!$T:$T,MATCH(CONCATENATE(Q$4,$A23),'Výsledková listina'!$S:$S,0),1))</f>
      </c>
      <c r="S23" s="81"/>
      <c r="T23" s="79">
        <f t="shared" si="3"/>
      </c>
      <c r="U23" s="84"/>
      <c r="V23" s="77">
        <f>IF(ISNA(MATCH(CONCATENATE(V$4,$A23),'Výsledková listina'!$S:$S,0)),"",INDEX('Výsledková listina'!$C:$C,MATCH(CONCATENATE(V$4,$A23),'Výsledková listina'!$S:$S,0),1))</f>
      </c>
      <c r="W23" s="78">
        <f>IF(ISNA(MATCH(CONCATENATE(V$4,$A23),'Výsledková listina'!$S:$S,0)),"",INDEX('Výsledková listina'!$T:$T,MATCH(CONCATENATE(V$4,$A23),'Výsledková listina'!$S:$S,0),1))</f>
      </c>
      <c r="X23" s="81"/>
      <c r="Y23" s="79">
        <f t="shared" si="4"/>
      </c>
      <c r="Z23" s="84"/>
      <c r="AA23" s="77">
        <f>IF(ISNA(MATCH(CONCATENATE(AA$4,$A23),'Výsledková listina'!$S:$S,0)),"",INDEX('Výsledková listina'!$C:$C,MATCH(CONCATENATE(AA$4,$A23),'Výsledková listina'!$S:$S,0),1))</f>
      </c>
      <c r="AB23" s="78">
        <f>IF(ISNA(MATCH(CONCATENATE(AA$4,$A23),'Výsledková listina'!$S:$S,0)),"",INDEX('Výsledková listina'!$T:$T,MATCH(CONCATENATE(AA$4,$A23),'Výsledková listina'!$S:$S,0),1))</f>
      </c>
      <c r="AC23" s="81"/>
      <c r="AD23" s="79">
        <f t="shared" si="5"/>
      </c>
      <c r="AE23" s="84"/>
      <c r="AF23" s="77">
        <f>IF(ISNA(MATCH(CONCATENATE(AF$4,$A23),'Výsledková listina'!$S:$S,0)),"",INDEX('Výsledková listina'!$C:$C,MATCH(CONCATENATE(AF$4,$A23),'Výsledková listina'!$S:$S,0),1))</f>
      </c>
      <c r="AG23" s="78">
        <f>IF(ISNA(MATCH(CONCATENATE(AF$4,$A23),'Výsledková listina'!$S:$S,0)),"",INDEX('Výsledková listina'!$T:$T,MATCH(CONCATENATE(AF$4,$A23),'Výsledková listina'!$S:$S,0),1))</f>
      </c>
      <c r="AH23" s="81"/>
      <c r="AI23" s="79">
        <f t="shared" si="6"/>
      </c>
      <c r="AJ23" s="84"/>
      <c r="AK23" s="77">
        <f>IF(ISNA(MATCH(CONCATENATE(AK$4,$A23),'Výsledková listina'!$S:$S,0)),"",INDEX('Výsledková listina'!$C:$C,MATCH(CONCATENATE(AK$4,$A23),'Výsledková listina'!$S:$S,0),1))</f>
      </c>
      <c r="AL23" s="78">
        <f>IF(ISNA(MATCH(CONCATENATE(AK$4,$A23),'Výsledková listina'!$S:$S,0)),"",INDEX('Výsledková listina'!$T:$T,MATCH(CONCATENATE(AK$4,$A23),'Výsledková listina'!$S:$S,0),1))</f>
      </c>
      <c r="AM23" s="81"/>
      <c r="AN23" s="79">
        <f t="shared" si="7"/>
      </c>
      <c r="AO23" s="84"/>
      <c r="AP23" s="77">
        <f>IF(ISNA(MATCH(CONCATENATE(AP$4,$A23),'Výsledková listina'!$S:$S,0)),"",INDEX('Výsledková listina'!$C:$C,MATCH(CONCATENATE(AP$4,$A23),'Výsledková listina'!$S:$S,0),1))</f>
      </c>
      <c r="AQ23" s="78">
        <f>IF(ISNA(MATCH(CONCATENATE(AP$4,$A23),'Výsledková listina'!$S:$S,0)),"",INDEX('Výsledková listina'!$T:$T,MATCH(CONCATENATE(AP$4,$A23),'Výsledková listina'!$S:$S,0),1))</f>
      </c>
      <c r="AR23" s="81"/>
      <c r="AS23" s="79">
        <f t="shared" si="8"/>
      </c>
      <c r="AT23" s="84"/>
      <c r="AU23" s="77">
        <f>IF(ISNA(MATCH(CONCATENATE(AU$4,$A23),'Výsledková listina'!$S:$S,0)),"",INDEX('Výsledková listina'!$C:$C,MATCH(CONCATENATE(AU$4,$A23),'Výsledková listina'!$S:$S,0),1))</f>
      </c>
      <c r="AV23" s="78">
        <f>IF(ISNA(MATCH(CONCATENATE(AU$4,$A23),'Výsledková listina'!$S:$S,0)),"",INDEX('Výsledková listina'!$T:$T,MATCH(CONCATENATE(AU$4,$A23),'Výsledková listina'!$S:$S,0),1))</f>
      </c>
      <c r="AW23" s="81"/>
      <c r="AX23" s="79">
        <f t="shared" si="9"/>
      </c>
      <c r="AY23" s="84"/>
      <c r="AZ23" s="77">
        <f>IF(ISNA(MATCH(CONCATENATE(AZ$4,$A23),'Výsledková listina'!$S:$S,0)),"",INDEX('Výsledková listina'!$C:$C,MATCH(CONCATENATE(AZ$4,$A23),'Výsledková listina'!$S:$S,0),1))</f>
      </c>
      <c r="BA23" s="78">
        <f>IF(ISNA(MATCH(CONCATENATE(AZ$4,$A23),'Výsledková listina'!$S:$S,0)),"",INDEX('Výsledková listina'!$T:$T,MATCH(CONCATENATE(AZ$4,$A23),'Výsledková listina'!$S:$S,0),1))</f>
      </c>
      <c r="BB23" s="81"/>
      <c r="BC23" s="79">
        <f t="shared" si="10"/>
      </c>
      <c r="BD23" s="84"/>
      <c r="BE23" s="77">
        <f>IF(ISNA(MATCH(CONCATENATE(BE$4,$A23),'Výsledková listina'!$S:$S,0)),"",INDEX('Výsledková listina'!$C:$C,MATCH(CONCATENATE(BE$4,$A23),'Výsledková listina'!$S:$S,0),1))</f>
      </c>
      <c r="BF23" s="78">
        <f>IF(ISNA(MATCH(CONCATENATE(BE$4,$A23),'Výsledková listina'!$S:$S,0)),"",INDEX('Výsledková listina'!$T:$T,MATCH(CONCATENATE(BE$4,$A23),'Výsledková listina'!$S:$S,0),1))</f>
      </c>
      <c r="BG23" s="81"/>
      <c r="BH23" s="79">
        <f t="shared" si="11"/>
      </c>
      <c r="BI23" s="84"/>
      <c r="BJ23" s="77">
        <f>IF(ISNA(MATCH(CONCATENATE(BJ$4,$A23),'Výsledková listina'!$S:$S,0)),"",INDEX('Výsledková listina'!$C:$C,MATCH(CONCATENATE(BJ$4,$A23),'Výsledková listina'!$S:$S,0),1))</f>
      </c>
      <c r="BK23" s="78">
        <f>IF(ISNA(MATCH(CONCATENATE(BJ$4,$A23),'Výsledková listina'!$S:$S,0)),"",INDEX('Výsledková listina'!$T:$T,MATCH(CONCATENATE(BJ$4,$A23),'Výsledková listina'!$S:$S,0),1))</f>
      </c>
      <c r="BL23" s="81"/>
      <c r="BM23" s="79">
        <f t="shared" si="12"/>
      </c>
      <c r="BN23" s="84"/>
      <c r="BO23" s="77">
        <f>IF(ISNA(MATCH(CONCATENATE(BO$4,$A23),'Výsledková listina'!$S:$S,0)),"",INDEX('Výsledková listina'!$C:$C,MATCH(CONCATENATE(BO$4,$A23),'Výsledková listina'!$S:$S,0),1))</f>
      </c>
      <c r="BP23" s="78">
        <f>IF(ISNA(MATCH(CONCATENATE(BO$4,$A23),'Výsledková listina'!$S:$S,0)),"",INDEX('Výsledková listina'!$T:$T,MATCH(CONCATENATE(BO$4,$A23),'Výsledková listina'!$S:$S,0),1))</f>
      </c>
      <c r="BQ23" s="81"/>
      <c r="BR23" s="79">
        <f t="shared" si="13"/>
      </c>
      <c r="BS23" s="84"/>
      <c r="BT23" s="77">
        <f>IF(ISNA(MATCH(CONCATENATE(BT$4,$A23),'Výsledková listina'!$S:$S,0)),"",INDEX('Výsledková listina'!$C:$C,MATCH(CONCATENATE(BT$4,$A23),'Výsledková listina'!$S:$S,0),1))</f>
      </c>
      <c r="BU23" s="78">
        <f>IF(ISNA(MATCH(CONCATENATE(BT$4,$A23),'Výsledková listina'!$S:$S,0)),"",INDEX('Výsledková listina'!$T:$T,MATCH(CONCATENATE(BT$4,$A23),'Výsledková listina'!$S:$S,0),1))</f>
      </c>
      <c r="BV23" s="81"/>
      <c r="BW23" s="79">
        <f t="shared" si="14"/>
      </c>
      <c r="BX23" s="84"/>
    </row>
    <row r="24" spans="1:76" s="82" customFormat="1" ht="34.5" customHeight="1">
      <c r="A24" s="83">
        <v>19</v>
      </c>
      <c r="B24" s="77">
        <f>IF(ISNA(MATCH(CONCATENATE(B$4,$A24),'Výsledková listina'!$S:$S,0)),"",INDEX('Výsledková listina'!$C:$C,MATCH(CONCATENATE(B$4,$A24),'Výsledková listina'!$S:$S,0),1))</f>
      </c>
      <c r="C24" s="78">
        <f>IF(ISNA(MATCH(CONCATENATE(B$4,$A24),'Výsledková listina'!$S:$S,0)),"",INDEX('Výsledková listina'!$T:$T,MATCH(CONCATENATE(B$4,$A24),'Výsledková listina'!$S:$S,0),1))</f>
      </c>
      <c r="D24" s="81"/>
      <c r="E24" s="79">
        <f t="shared" si="0"/>
      </c>
      <c r="F24" s="84"/>
      <c r="G24" s="77">
        <f>IF(ISNA(MATCH(CONCATENATE(G$4,$A24),'Výsledková listina'!$S:$S,0)),"",INDEX('Výsledková listina'!$C:$C,MATCH(CONCATENATE(G$4,$A24),'Výsledková listina'!$S:$S,0),1))</f>
      </c>
      <c r="H24" s="78">
        <f>IF(ISNA(MATCH(CONCATENATE(G$4,$A24),'Výsledková listina'!$S:$S,0)),"",INDEX('Výsledková listina'!$T:$T,MATCH(CONCATENATE(G$4,$A24),'Výsledková listina'!$S:$S,0),1))</f>
      </c>
      <c r="I24" s="81"/>
      <c r="J24" s="79">
        <f t="shared" si="1"/>
      </c>
      <c r="K24" s="84"/>
      <c r="L24" s="77">
        <f>IF(ISNA(MATCH(CONCATENATE(L$4,$A24),'Výsledková listina'!$S:$S,0)),"",INDEX('Výsledková listina'!$C:$C,MATCH(CONCATENATE(L$4,$A24),'Výsledková listina'!$S:$S,0),1))</f>
      </c>
      <c r="M24" s="78">
        <f>IF(ISNA(MATCH(CONCATENATE(L$4,$A24),'Výsledková listina'!$S:$S,0)),"",INDEX('Výsledková listina'!$T:$T,MATCH(CONCATENATE(L$4,$A24),'Výsledková listina'!$S:$S,0),1))</f>
      </c>
      <c r="N24" s="81"/>
      <c r="O24" s="79">
        <f t="shared" si="2"/>
      </c>
      <c r="P24" s="84"/>
      <c r="Q24" s="77">
        <f>IF(ISNA(MATCH(CONCATENATE(Q$4,$A24),'Výsledková listina'!$S:$S,0)),"",INDEX('Výsledková listina'!$C:$C,MATCH(CONCATENATE(Q$4,$A24),'Výsledková listina'!$S:$S,0),1))</f>
      </c>
      <c r="R24" s="78">
        <f>IF(ISNA(MATCH(CONCATENATE(Q$4,$A24),'Výsledková listina'!$S:$S,0)),"",INDEX('Výsledková listina'!$T:$T,MATCH(CONCATENATE(Q$4,$A24),'Výsledková listina'!$S:$S,0),1))</f>
      </c>
      <c r="S24" s="81"/>
      <c r="T24" s="79">
        <f t="shared" si="3"/>
      </c>
      <c r="U24" s="84"/>
      <c r="V24" s="77">
        <f>IF(ISNA(MATCH(CONCATENATE(V$4,$A24),'Výsledková listina'!$S:$S,0)),"",INDEX('Výsledková listina'!$C:$C,MATCH(CONCATENATE(V$4,$A24),'Výsledková listina'!$S:$S,0),1))</f>
      </c>
      <c r="W24" s="78">
        <f>IF(ISNA(MATCH(CONCATENATE(V$4,$A24),'Výsledková listina'!$S:$S,0)),"",INDEX('Výsledková listina'!$T:$T,MATCH(CONCATENATE(V$4,$A24),'Výsledková listina'!$S:$S,0),1))</f>
      </c>
      <c r="X24" s="81"/>
      <c r="Y24" s="79">
        <f t="shared" si="4"/>
      </c>
      <c r="Z24" s="84"/>
      <c r="AA24" s="77">
        <f>IF(ISNA(MATCH(CONCATENATE(AA$4,$A24),'Výsledková listina'!$S:$S,0)),"",INDEX('Výsledková listina'!$C:$C,MATCH(CONCATENATE(AA$4,$A24),'Výsledková listina'!$S:$S,0),1))</f>
      </c>
      <c r="AB24" s="78">
        <f>IF(ISNA(MATCH(CONCATENATE(AA$4,$A24),'Výsledková listina'!$S:$S,0)),"",INDEX('Výsledková listina'!$T:$T,MATCH(CONCATENATE(AA$4,$A24),'Výsledková listina'!$S:$S,0),1))</f>
      </c>
      <c r="AC24" s="81"/>
      <c r="AD24" s="79">
        <f t="shared" si="5"/>
      </c>
      <c r="AE24" s="84"/>
      <c r="AF24" s="77">
        <f>IF(ISNA(MATCH(CONCATENATE(AF$4,$A24),'Výsledková listina'!$S:$S,0)),"",INDEX('Výsledková listina'!$C:$C,MATCH(CONCATENATE(AF$4,$A24),'Výsledková listina'!$S:$S,0),1))</f>
      </c>
      <c r="AG24" s="78">
        <f>IF(ISNA(MATCH(CONCATENATE(AF$4,$A24),'Výsledková listina'!$S:$S,0)),"",INDEX('Výsledková listina'!$T:$T,MATCH(CONCATENATE(AF$4,$A24),'Výsledková listina'!$S:$S,0),1))</f>
      </c>
      <c r="AH24" s="81"/>
      <c r="AI24" s="79">
        <f t="shared" si="6"/>
      </c>
      <c r="AJ24" s="84"/>
      <c r="AK24" s="77">
        <f>IF(ISNA(MATCH(CONCATENATE(AK$4,$A24),'Výsledková listina'!$S:$S,0)),"",INDEX('Výsledková listina'!$C:$C,MATCH(CONCATENATE(AK$4,$A24),'Výsledková listina'!$S:$S,0),1))</f>
      </c>
      <c r="AL24" s="78">
        <f>IF(ISNA(MATCH(CONCATENATE(AK$4,$A24),'Výsledková listina'!$S:$S,0)),"",INDEX('Výsledková listina'!$T:$T,MATCH(CONCATENATE(AK$4,$A24),'Výsledková listina'!$S:$S,0),1))</f>
      </c>
      <c r="AM24" s="81"/>
      <c r="AN24" s="79">
        <f t="shared" si="7"/>
      </c>
      <c r="AO24" s="84"/>
      <c r="AP24" s="77">
        <f>IF(ISNA(MATCH(CONCATENATE(AP$4,$A24),'Výsledková listina'!$S:$S,0)),"",INDEX('Výsledková listina'!$C:$C,MATCH(CONCATENATE(AP$4,$A24),'Výsledková listina'!$S:$S,0),1))</f>
      </c>
      <c r="AQ24" s="78">
        <f>IF(ISNA(MATCH(CONCATENATE(AP$4,$A24),'Výsledková listina'!$S:$S,0)),"",INDEX('Výsledková listina'!$T:$T,MATCH(CONCATENATE(AP$4,$A24),'Výsledková listina'!$S:$S,0),1))</f>
      </c>
      <c r="AR24" s="81"/>
      <c r="AS24" s="79">
        <f t="shared" si="8"/>
      </c>
      <c r="AT24" s="84"/>
      <c r="AU24" s="77">
        <f>IF(ISNA(MATCH(CONCATENATE(AU$4,$A24),'Výsledková listina'!$S:$S,0)),"",INDEX('Výsledková listina'!$C:$C,MATCH(CONCATENATE(AU$4,$A24),'Výsledková listina'!$S:$S,0),1))</f>
      </c>
      <c r="AV24" s="78">
        <f>IF(ISNA(MATCH(CONCATENATE(AU$4,$A24),'Výsledková listina'!$S:$S,0)),"",INDEX('Výsledková listina'!$T:$T,MATCH(CONCATENATE(AU$4,$A24),'Výsledková listina'!$S:$S,0),1))</f>
      </c>
      <c r="AW24" s="81"/>
      <c r="AX24" s="79">
        <f t="shared" si="9"/>
      </c>
      <c r="AY24" s="84"/>
      <c r="AZ24" s="77">
        <f>IF(ISNA(MATCH(CONCATENATE(AZ$4,$A24),'Výsledková listina'!$S:$S,0)),"",INDEX('Výsledková listina'!$C:$C,MATCH(CONCATENATE(AZ$4,$A24),'Výsledková listina'!$S:$S,0),1))</f>
      </c>
      <c r="BA24" s="78">
        <f>IF(ISNA(MATCH(CONCATENATE(AZ$4,$A24),'Výsledková listina'!$S:$S,0)),"",INDEX('Výsledková listina'!$T:$T,MATCH(CONCATENATE(AZ$4,$A24),'Výsledková listina'!$S:$S,0),1))</f>
      </c>
      <c r="BB24" s="81"/>
      <c r="BC24" s="79">
        <f t="shared" si="10"/>
      </c>
      <c r="BD24" s="84"/>
      <c r="BE24" s="77">
        <f>IF(ISNA(MATCH(CONCATENATE(BE$4,$A24),'Výsledková listina'!$S:$S,0)),"",INDEX('Výsledková listina'!$C:$C,MATCH(CONCATENATE(BE$4,$A24),'Výsledková listina'!$S:$S,0),1))</f>
      </c>
      <c r="BF24" s="78">
        <f>IF(ISNA(MATCH(CONCATENATE(BE$4,$A24),'Výsledková listina'!$S:$S,0)),"",INDEX('Výsledková listina'!$T:$T,MATCH(CONCATENATE(BE$4,$A24),'Výsledková listina'!$S:$S,0),1))</f>
      </c>
      <c r="BG24" s="81"/>
      <c r="BH24" s="79">
        <f t="shared" si="11"/>
      </c>
      <c r="BI24" s="84"/>
      <c r="BJ24" s="77">
        <f>IF(ISNA(MATCH(CONCATENATE(BJ$4,$A24),'Výsledková listina'!$S:$S,0)),"",INDEX('Výsledková listina'!$C:$C,MATCH(CONCATENATE(BJ$4,$A24),'Výsledková listina'!$S:$S,0),1))</f>
      </c>
      <c r="BK24" s="78">
        <f>IF(ISNA(MATCH(CONCATENATE(BJ$4,$A24),'Výsledková listina'!$S:$S,0)),"",INDEX('Výsledková listina'!$T:$T,MATCH(CONCATENATE(BJ$4,$A24),'Výsledková listina'!$S:$S,0),1))</f>
      </c>
      <c r="BL24" s="81"/>
      <c r="BM24" s="79">
        <f t="shared" si="12"/>
      </c>
      <c r="BN24" s="84"/>
      <c r="BO24" s="77">
        <f>IF(ISNA(MATCH(CONCATENATE(BO$4,$A24),'Výsledková listina'!$S:$S,0)),"",INDEX('Výsledková listina'!$C:$C,MATCH(CONCATENATE(BO$4,$A24),'Výsledková listina'!$S:$S,0),1))</f>
      </c>
      <c r="BP24" s="78">
        <f>IF(ISNA(MATCH(CONCATENATE(BO$4,$A24),'Výsledková listina'!$S:$S,0)),"",INDEX('Výsledková listina'!$T:$T,MATCH(CONCATENATE(BO$4,$A24),'Výsledková listina'!$S:$S,0),1))</f>
      </c>
      <c r="BQ24" s="81"/>
      <c r="BR24" s="79">
        <f t="shared" si="13"/>
      </c>
      <c r="BS24" s="84"/>
      <c r="BT24" s="77">
        <f>IF(ISNA(MATCH(CONCATENATE(BT$4,$A24),'Výsledková listina'!$S:$S,0)),"",INDEX('Výsledková listina'!$C:$C,MATCH(CONCATENATE(BT$4,$A24),'Výsledková listina'!$S:$S,0),1))</f>
      </c>
      <c r="BU24" s="78">
        <f>IF(ISNA(MATCH(CONCATENATE(BT$4,$A24),'Výsledková listina'!$S:$S,0)),"",INDEX('Výsledková listina'!$T:$T,MATCH(CONCATENATE(BT$4,$A24),'Výsledková listina'!$S:$S,0),1))</f>
      </c>
      <c r="BV24" s="81"/>
      <c r="BW24" s="79">
        <f t="shared" si="14"/>
      </c>
      <c r="BX24" s="84"/>
    </row>
    <row r="25" spans="1:76" s="82" customFormat="1" ht="34.5" customHeight="1">
      <c r="A25" s="83">
        <v>20</v>
      </c>
      <c r="B25" s="77">
        <f>IF(ISNA(MATCH(CONCATENATE(B$4,$A25),'Výsledková listina'!$S:$S,0)),"",INDEX('Výsledková listina'!$C:$C,MATCH(CONCATENATE(B$4,$A25),'Výsledková listina'!$S:$S,0),1))</f>
      </c>
      <c r="C25" s="78">
        <f>IF(ISNA(MATCH(CONCATENATE(B$4,$A25),'Výsledková listina'!$S:$S,0)),"",INDEX('Výsledková listina'!$T:$T,MATCH(CONCATENATE(B$4,$A25),'Výsledková listina'!$S:$S,0),1))</f>
      </c>
      <c r="D25" s="81"/>
      <c r="E25" s="79">
        <f t="shared" si="0"/>
      </c>
      <c r="F25" s="84"/>
      <c r="G25" s="77">
        <f>IF(ISNA(MATCH(CONCATENATE(G$4,$A25),'Výsledková listina'!$S:$S,0)),"",INDEX('Výsledková listina'!$C:$C,MATCH(CONCATENATE(G$4,$A25),'Výsledková listina'!$S:$S,0),1))</f>
      </c>
      <c r="H25" s="78">
        <f>IF(ISNA(MATCH(CONCATENATE(G$4,$A25),'Výsledková listina'!$S:$S,0)),"",INDEX('Výsledková listina'!$T:$T,MATCH(CONCATENATE(G$4,$A25),'Výsledková listina'!$S:$S,0),1))</f>
      </c>
      <c r="I25" s="81"/>
      <c r="J25" s="79">
        <f t="shared" si="1"/>
      </c>
      <c r="K25" s="84"/>
      <c r="L25" s="77">
        <f>IF(ISNA(MATCH(CONCATENATE(L$4,$A25),'Výsledková listina'!$S:$S,0)),"",INDEX('Výsledková listina'!$C:$C,MATCH(CONCATENATE(L$4,$A25),'Výsledková listina'!$S:$S,0),1))</f>
      </c>
      <c r="M25" s="78">
        <f>IF(ISNA(MATCH(CONCATENATE(L$4,$A25),'Výsledková listina'!$S:$S,0)),"",INDEX('Výsledková listina'!$T:$T,MATCH(CONCATENATE(L$4,$A25),'Výsledková listina'!$S:$S,0),1))</f>
      </c>
      <c r="N25" s="81"/>
      <c r="O25" s="79">
        <f t="shared" si="2"/>
      </c>
      <c r="P25" s="84"/>
      <c r="Q25" s="77">
        <f>IF(ISNA(MATCH(CONCATENATE(Q$4,$A25),'Výsledková listina'!$S:$S,0)),"",INDEX('Výsledková listina'!$C:$C,MATCH(CONCATENATE(Q$4,$A25),'Výsledková listina'!$S:$S,0),1))</f>
      </c>
      <c r="R25" s="78">
        <f>IF(ISNA(MATCH(CONCATENATE(Q$4,$A25),'Výsledková listina'!$S:$S,0)),"",INDEX('Výsledková listina'!$T:$T,MATCH(CONCATENATE(Q$4,$A25),'Výsledková listina'!$S:$S,0),1))</f>
      </c>
      <c r="S25" s="81"/>
      <c r="T25" s="79">
        <f t="shared" si="3"/>
      </c>
      <c r="U25" s="84"/>
      <c r="V25" s="77">
        <f>IF(ISNA(MATCH(CONCATENATE(V$4,$A25),'Výsledková listina'!$S:$S,0)),"",INDEX('Výsledková listina'!$C:$C,MATCH(CONCATENATE(V$4,$A25),'Výsledková listina'!$S:$S,0),1))</f>
      </c>
      <c r="W25" s="78">
        <f>IF(ISNA(MATCH(CONCATENATE(V$4,$A25),'Výsledková listina'!$S:$S,0)),"",INDEX('Výsledková listina'!$T:$T,MATCH(CONCATENATE(V$4,$A25),'Výsledková listina'!$S:$S,0),1))</f>
      </c>
      <c r="X25" s="81"/>
      <c r="Y25" s="79">
        <f t="shared" si="4"/>
      </c>
      <c r="Z25" s="84"/>
      <c r="AA25" s="77">
        <f>IF(ISNA(MATCH(CONCATENATE(AA$4,$A25),'Výsledková listina'!$S:$S,0)),"",INDEX('Výsledková listina'!$C:$C,MATCH(CONCATENATE(AA$4,$A25),'Výsledková listina'!$S:$S,0),1))</f>
      </c>
      <c r="AB25" s="78">
        <f>IF(ISNA(MATCH(CONCATENATE(AA$4,$A25),'Výsledková listina'!$S:$S,0)),"",INDEX('Výsledková listina'!$T:$T,MATCH(CONCATENATE(AA$4,$A25),'Výsledková listina'!$S:$S,0),1))</f>
      </c>
      <c r="AC25" s="81"/>
      <c r="AD25" s="79">
        <f t="shared" si="5"/>
      </c>
      <c r="AE25" s="84"/>
      <c r="AF25" s="77">
        <f>IF(ISNA(MATCH(CONCATENATE(AF$4,$A25),'Výsledková listina'!$S:$S,0)),"",INDEX('Výsledková listina'!$C:$C,MATCH(CONCATENATE(AF$4,$A25),'Výsledková listina'!$S:$S,0),1))</f>
      </c>
      <c r="AG25" s="78">
        <f>IF(ISNA(MATCH(CONCATENATE(AF$4,$A25),'Výsledková listina'!$S:$S,0)),"",INDEX('Výsledková listina'!$T:$T,MATCH(CONCATENATE(AF$4,$A25),'Výsledková listina'!$S:$S,0),1))</f>
      </c>
      <c r="AH25" s="81"/>
      <c r="AI25" s="79">
        <f t="shared" si="6"/>
      </c>
      <c r="AJ25" s="84"/>
      <c r="AK25" s="77">
        <f>IF(ISNA(MATCH(CONCATENATE(AK$4,$A25),'Výsledková listina'!$S:$S,0)),"",INDEX('Výsledková listina'!$C:$C,MATCH(CONCATENATE(AK$4,$A25),'Výsledková listina'!$S:$S,0),1))</f>
      </c>
      <c r="AL25" s="78">
        <f>IF(ISNA(MATCH(CONCATENATE(AK$4,$A25),'Výsledková listina'!$S:$S,0)),"",INDEX('Výsledková listina'!$T:$T,MATCH(CONCATENATE(AK$4,$A25),'Výsledková listina'!$S:$S,0),1))</f>
      </c>
      <c r="AM25" s="81"/>
      <c r="AN25" s="79">
        <f t="shared" si="7"/>
      </c>
      <c r="AO25" s="84"/>
      <c r="AP25" s="77">
        <f>IF(ISNA(MATCH(CONCATENATE(AP$4,$A25),'Výsledková listina'!$S:$S,0)),"",INDEX('Výsledková listina'!$C:$C,MATCH(CONCATENATE(AP$4,$A25),'Výsledková listina'!$S:$S,0),1))</f>
      </c>
      <c r="AQ25" s="78">
        <f>IF(ISNA(MATCH(CONCATENATE(AP$4,$A25),'Výsledková listina'!$S:$S,0)),"",INDEX('Výsledková listina'!$T:$T,MATCH(CONCATENATE(AP$4,$A25),'Výsledková listina'!$S:$S,0),1))</f>
      </c>
      <c r="AR25" s="81"/>
      <c r="AS25" s="79">
        <f t="shared" si="8"/>
      </c>
      <c r="AT25" s="84"/>
      <c r="AU25" s="77">
        <f>IF(ISNA(MATCH(CONCATENATE(AU$4,$A25),'Výsledková listina'!$S:$S,0)),"",INDEX('Výsledková listina'!$C:$C,MATCH(CONCATENATE(AU$4,$A25),'Výsledková listina'!$S:$S,0),1))</f>
      </c>
      <c r="AV25" s="78">
        <f>IF(ISNA(MATCH(CONCATENATE(AU$4,$A25),'Výsledková listina'!$S:$S,0)),"",INDEX('Výsledková listina'!$T:$T,MATCH(CONCATENATE(AU$4,$A25),'Výsledková listina'!$S:$S,0),1))</f>
      </c>
      <c r="AW25" s="81"/>
      <c r="AX25" s="79">
        <f t="shared" si="9"/>
      </c>
      <c r="AY25" s="84"/>
      <c r="AZ25" s="77">
        <f>IF(ISNA(MATCH(CONCATENATE(AZ$4,$A25),'Výsledková listina'!$S:$S,0)),"",INDEX('Výsledková listina'!$C:$C,MATCH(CONCATENATE(AZ$4,$A25),'Výsledková listina'!$S:$S,0),1))</f>
      </c>
      <c r="BA25" s="78">
        <f>IF(ISNA(MATCH(CONCATENATE(AZ$4,$A25),'Výsledková listina'!$S:$S,0)),"",INDEX('Výsledková listina'!$T:$T,MATCH(CONCATENATE(AZ$4,$A25),'Výsledková listina'!$S:$S,0),1))</f>
      </c>
      <c r="BB25" s="81"/>
      <c r="BC25" s="79">
        <f t="shared" si="10"/>
      </c>
      <c r="BD25" s="84"/>
      <c r="BE25" s="77">
        <f>IF(ISNA(MATCH(CONCATENATE(BE$4,$A25),'Výsledková listina'!$S:$S,0)),"",INDEX('Výsledková listina'!$C:$C,MATCH(CONCATENATE(BE$4,$A25),'Výsledková listina'!$S:$S,0),1))</f>
      </c>
      <c r="BF25" s="78">
        <f>IF(ISNA(MATCH(CONCATENATE(BE$4,$A25),'Výsledková listina'!$S:$S,0)),"",INDEX('Výsledková listina'!$T:$T,MATCH(CONCATENATE(BE$4,$A25),'Výsledková listina'!$S:$S,0),1))</f>
      </c>
      <c r="BG25" s="81"/>
      <c r="BH25" s="79">
        <f t="shared" si="11"/>
      </c>
      <c r="BI25" s="84"/>
      <c r="BJ25" s="77">
        <f>IF(ISNA(MATCH(CONCATENATE(BJ$4,$A25),'Výsledková listina'!$S:$S,0)),"",INDEX('Výsledková listina'!$C:$C,MATCH(CONCATENATE(BJ$4,$A25),'Výsledková listina'!$S:$S,0),1))</f>
      </c>
      <c r="BK25" s="78">
        <f>IF(ISNA(MATCH(CONCATENATE(BJ$4,$A25),'Výsledková listina'!$S:$S,0)),"",INDEX('Výsledková listina'!$T:$T,MATCH(CONCATENATE(BJ$4,$A25),'Výsledková listina'!$S:$S,0),1))</f>
      </c>
      <c r="BL25" s="81"/>
      <c r="BM25" s="79">
        <f t="shared" si="12"/>
      </c>
      <c r="BN25" s="84"/>
      <c r="BO25" s="77">
        <f>IF(ISNA(MATCH(CONCATENATE(BO$4,$A25),'Výsledková listina'!$S:$S,0)),"",INDEX('Výsledková listina'!$C:$C,MATCH(CONCATENATE(BO$4,$A25),'Výsledková listina'!$S:$S,0),1))</f>
      </c>
      <c r="BP25" s="78">
        <f>IF(ISNA(MATCH(CONCATENATE(BO$4,$A25),'Výsledková listina'!$S:$S,0)),"",INDEX('Výsledková listina'!$T:$T,MATCH(CONCATENATE(BO$4,$A25),'Výsledková listina'!$S:$S,0),1))</f>
      </c>
      <c r="BQ25" s="81"/>
      <c r="BR25" s="79">
        <f t="shared" si="13"/>
      </c>
      <c r="BS25" s="84"/>
      <c r="BT25" s="77">
        <f>IF(ISNA(MATCH(CONCATENATE(BT$4,$A25),'Výsledková listina'!$S:$S,0)),"",INDEX('Výsledková listina'!$C:$C,MATCH(CONCATENATE(BT$4,$A25),'Výsledková listina'!$S:$S,0),1))</f>
      </c>
      <c r="BU25" s="78">
        <f>IF(ISNA(MATCH(CONCATENATE(BT$4,$A25),'Výsledková listina'!$S:$S,0)),"",INDEX('Výsledková listina'!$T:$T,MATCH(CONCATENATE(BT$4,$A25),'Výsledková listina'!$S:$S,0),1))</f>
      </c>
      <c r="BV25" s="81"/>
      <c r="BW25" s="79">
        <f t="shared" si="14"/>
      </c>
      <c r="BX25" s="84"/>
    </row>
    <row r="26" spans="1:76" s="82" customFormat="1" ht="34.5" customHeight="1">
      <c r="A26" s="83">
        <v>21</v>
      </c>
      <c r="B26" s="77">
        <f>IF(ISNA(MATCH(CONCATENATE(B$4,$A26),'Výsledková listina'!$S:$S,0)),"",INDEX('Výsledková listina'!$C:$C,MATCH(CONCATENATE(B$4,$A26),'Výsledková listina'!$S:$S,0),1))</f>
      </c>
      <c r="C26" s="78">
        <f>IF(ISNA(MATCH(CONCATENATE(B$4,$A26),'Výsledková listina'!$S:$S,0)),"",INDEX('Výsledková listina'!$T:$T,MATCH(CONCATENATE(B$4,$A26),'Výsledková listina'!$S:$S,0),1))</f>
      </c>
      <c r="D26" s="81"/>
      <c r="E26" s="79">
        <f t="shared" si="0"/>
      </c>
      <c r="F26" s="84"/>
      <c r="G26" s="77">
        <f>IF(ISNA(MATCH(CONCATENATE(G$4,$A26),'Výsledková listina'!$S:$S,0)),"",INDEX('Výsledková listina'!$C:$C,MATCH(CONCATENATE(G$4,$A26),'Výsledková listina'!$S:$S,0),1))</f>
      </c>
      <c r="H26" s="78">
        <f>IF(ISNA(MATCH(CONCATENATE(G$4,$A26),'Výsledková listina'!$S:$S,0)),"",INDEX('Výsledková listina'!$T:$T,MATCH(CONCATENATE(G$4,$A26),'Výsledková listina'!$S:$S,0),1))</f>
      </c>
      <c r="I26" s="81"/>
      <c r="J26" s="79">
        <f t="shared" si="1"/>
      </c>
      <c r="K26" s="84"/>
      <c r="L26" s="77">
        <f>IF(ISNA(MATCH(CONCATENATE(L$4,$A26),'Výsledková listina'!$S:$S,0)),"",INDEX('Výsledková listina'!$C:$C,MATCH(CONCATENATE(L$4,$A26),'Výsledková listina'!$S:$S,0),1))</f>
      </c>
      <c r="M26" s="78">
        <f>IF(ISNA(MATCH(CONCATENATE(L$4,$A26),'Výsledková listina'!$S:$S,0)),"",INDEX('Výsledková listina'!$T:$T,MATCH(CONCATENATE(L$4,$A26),'Výsledková listina'!$S:$S,0),1))</f>
      </c>
      <c r="N26" s="81"/>
      <c r="O26" s="79">
        <f t="shared" si="2"/>
      </c>
      <c r="P26" s="84"/>
      <c r="Q26" s="77">
        <f>IF(ISNA(MATCH(CONCATENATE(Q$4,$A26),'Výsledková listina'!$S:$S,0)),"",INDEX('Výsledková listina'!$C:$C,MATCH(CONCATENATE(Q$4,$A26),'Výsledková listina'!$S:$S,0),1))</f>
      </c>
      <c r="R26" s="78">
        <f>IF(ISNA(MATCH(CONCATENATE(Q$4,$A26),'Výsledková listina'!$S:$S,0)),"",INDEX('Výsledková listina'!$T:$T,MATCH(CONCATENATE(Q$4,$A26),'Výsledková listina'!$S:$S,0),1))</f>
      </c>
      <c r="S26" s="81"/>
      <c r="T26" s="79">
        <f t="shared" si="3"/>
      </c>
      <c r="U26" s="84"/>
      <c r="V26" s="77">
        <f>IF(ISNA(MATCH(CONCATENATE(V$4,$A26),'Výsledková listina'!$S:$S,0)),"",INDEX('Výsledková listina'!$C:$C,MATCH(CONCATENATE(V$4,$A26),'Výsledková listina'!$S:$S,0),1))</f>
      </c>
      <c r="W26" s="78">
        <f>IF(ISNA(MATCH(CONCATENATE(V$4,$A26),'Výsledková listina'!$S:$S,0)),"",INDEX('Výsledková listina'!$T:$T,MATCH(CONCATENATE(V$4,$A26),'Výsledková listina'!$S:$S,0),1))</f>
      </c>
      <c r="X26" s="81"/>
      <c r="Y26" s="79">
        <f t="shared" si="4"/>
      </c>
      <c r="Z26" s="84"/>
      <c r="AA26" s="77">
        <f>IF(ISNA(MATCH(CONCATENATE(AA$4,$A26),'Výsledková listina'!$S:$S,0)),"",INDEX('Výsledková listina'!$C:$C,MATCH(CONCATENATE(AA$4,$A26),'Výsledková listina'!$S:$S,0),1))</f>
      </c>
      <c r="AB26" s="78">
        <f>IF(ISNA(MATCH(CONCATENATE(AA$4,$A26),'Výsledková listina'!$S:$S,0)),"",INDEX('Výsledková listina'!$T:$T,MATCH(CONCATENATE(AA$4,$A26),'Výsledková listina'!$S:$S,0),1))</f>
      </c>
      <c r="AC26" s="81"/>
      <c r="AD26" s="79">
        <f t="shared" si="5"/>
      </c>
      <c r="AE26" s="84"/>
      <c r="AF26" s="77">
        <f>IF(ISNA(MATCH(CONCATENATE(AF$4,$A26),'Výsledková listina'!$S:$S,0)),"",INDEX('Výsledková listina'!$C:$C,MATCH(CONCATENATE(AF$4,$A26),'Výsledková listina'!$S:$S,0),1))</f>
      </c>
      <c r="AG26" s="78">
        <f>IF(ISNA(MATCH(CONCATENATE(AF$4,$A26),'Výsledková listina'!$S:$S,0)),"",INDEX('Výsledková listina'!$T:$T,MATCH(CONCATENATE(AF$4,$A26),'Výsledková listina'!$S:$S,0),1))</f>
      </c>
      <c r="AH26" s="81"/>
      <c r="AI26" s="79">
        <f t="shared" si="6"/>
      </c>
      <c r="AJ26" s="84"/>
      <c r="AK26" s="77">
        <f>IF(ISNA(MATCH(CONCATENATE(AK$4,$A26),'Výsledková listina'!$S:$S,0)),"",INDEX('Výsledková listina'!$C:$C,MATCH(CONCATENATE(AK$4,$A26),'Výsledková listina'!$S:$S,0),1))</f>
      </c>
      <c r="AL26" s="78">
        <f>IF(ISNA(MATCH(CONCATENATE(AK$4,$A26),'Výsledková listina'!$S:$S,0)),"",INDEX('Výsledková listina'!$T:$T,MATCH(CONCATENATE(AK$4,$A26),'Výsledková listina'!$S:$S,0),1))</f>
      </c>
      <c r="AM26" s="81"/>
      <c r="AN26" s="79">
        <f t="shared" si="7"/>
      </c>
      <c r="AO26" s="84"/>
      <c r="AP26" s="77">
        <f>IF(ISNA(MATCH(CONCATENATE(AP$4,$A26),'Výsledková listina'!$S:$S,0)),"",INDEX('Výsledková listina'!$C:$C,MATCH(CONCATENATE(AP$4,$A26),'Výsledková listina'!$S:$S,0),1))</f>
      </c>
      <c r="AQ26" s="78">
        <f>IF(ISNA(MATCH(CONCATENATE(AP$4,$A26),'Výsledková listina'!$S:$S,0)),"",INDEX('Výsledková listina'!$T:$T,MATCH(CONCATENATE(AP$4,$A26),'Výsledková listina'!$S:$S,0),1))</f>
      </c>
      <c r="AR26" s="81"/>
      <c r="AS26" s="79">
        <f t="shared" si="8"/>
      </c>
      <c r="AT26" s="84"/>
      <c r="AU26" s="77">
        <f>IF(ISNA(MATCH(CONCATENATE(AU$4,$A26),'Výsledková listina'!$S:$S,0)),"",INDEX('Výsledková listina'!$C:$C,MATCH(CONCATENATE(AU$4,$A26),'Výsledková listina'!$S:$S,0),1))</f>
      </c>
      <c r="AV26" s="78">
        <f>IF(ISNA(MATCH(CONCATENATE(AU$4,$A26),'Výsledková listina'!$S:$S,0)),"",INDEX('Výsledková listina'!$T:$T,MATCH(CONCATENATE(AU$4,$A26),'Výsledková listina'!$S:$S,0),1))</f>
      </c>
      <c r="AW26" s="81"/>
      <c r="AX26" s="79">
        <f t="shared" si="9"/>
      </c>
      <c r="AY26" s="84"/>
      <c r="AZ26" s="77">
        <f>IF(ISNA(MATCH(CONCATENATE(AZ$4,$A26),'Výsledková listina'!$S:$S,0)),"",INDEX('Výsledková listina'!$C:$C,MATCH(CONCATENATE(AZ$4,$A26),'Výsledková listina'!$S:$S,0),1))</f>
      </c>
      <c r="BA26" s="78">
        <f>IF(ISNA(MATCH(CONCATENATE(AZ$4,$A26),'Výsledková listina'!$S:$S,0)),"",INDEX('Výsledková listina'!$T:$T,MATCH(CONCATENATE(AZ$4,$A26),'Výsledková listina'!$S:$S,0),1))</f>
      </c>
      <c r="BB26" s="81"/>
      <c r="BC26" s="79">
        <f t="shared" si="10"/>
      </c>
      <c r="BD26" s="84"/>
      <c r="BE26" s="77">
        <f>IF(ISNA(MATCH(CONCATENATE(BE$4,$A26),'Výsledková listina'!$S:$S,0)),"",INDEX('Výsledková listina'!$C:$C,MATCH(CONCATENATE(BE$4,$A26),'Výsledková listina'!$S:$S,0),1))</f>
      </c>
      <c r="BF26" s="78">
        <f>IF(ISNA(MATCH(CONCATENATE(BE$4,$A26),'Výsledková listina'!$S:$S,0)),"",INDEX('Výsledková listina'!$T:$T,MATCH(CONCATENATE(BE$4,$A26),'Výsledková listina'!$S:$S,0),1))</f>
      </c>
      <c r="BG26" s="81"/>
      <c r="BH26" s="79">
        <f t="shared" si="11"/>
      </c>
      <c r="BI26" s="84"/>
      <c r="BJ26" s="77">
        <f>IF(ISNA(MATCH(CONCATENATE(BJ$4,$A26),'Výsledková listina'!$S:$S,0)),"",INDEX('Výsledková listina'!$C:$C,MATCH(CONCATENATE(BJ$4,$A26),'Výsledková listina'!$S:$S,0),1))</f>
      </c>
      <c r="BK26" s="78">
        <f>IF(ISNA(MATCH(CONCATENATE(BJ$4,$A26),'Výsledková listina'!$S:$S,0)),"",INDEX('Výsledková listina'!$T:$T,MATCH(CONCATENATE(BJ$4,$A26),'Výsledková listina'!$S:$S,0),1))</f>
      </c>
      <c r="BL26" s="81"/>
      <c r="BM26" s="79">
        <f t="shared" si="12"/>
      </c>
      <c r="BN26" s="84"/>
      <c r="BO26" s="77">
        <f>IF(ISNA(MATCH(CONCATENATE(BO$4,$A26),'Výsledková listina'!$S:$S,0)),"",INDEX('Výsledková listina'!$C:$C,MATCH(CONCATENATE(BO$4,$A26),'Výsledková listina'!$S:$S,0),1))</f>
      </c>
      <c r="BP26" s="78">
        <f>IF(ISNA(MATCH(CONCATENATE(BO$4,$A26),'Výsledková listina'!$S:$S,0)),"",INDEX('Výsledková listina'!$T:$T,MATCH(CONCATENATE(BO$4,$A26),'Výsledková listina'!$S:$S,0),1))</f>
      </c>
      <c r="BQ26" s="81"/>
      <c r="BR26" s="79">
        <f t="shared" si="13"/>
      </c>
      <c r="BS26" s="84"/>
      <c r="BT26" s="77">
        <f>IF(ISNA(MATCH(CONCATENATE(BT$4,$A26),'Výsledková listina'!$S:$S,0)),"",INDEX('Výsledková listina'!$C:$C,MATCH(CONCATENATE(BT$4,$A26),'Výsledková listina'!$S:$S,0),1))</f>
      </c>
      <c r="BU26" s="78">
        <f>IF(ISNA(MATCH(CONCATENATE(BT$4,$A26),'Výsledková listina'!$S:$S,0)),"",INDEX('Výsledková listina'!$T:$T,MATCH(CONCATENATE(BT$4,$A26),'Výsledková listina'!$S:$S,0),1))</f>
      </c>
      <c r="BV26" s="81"/>
      <c r="BW26" s="79">
        <f t="shared" si="14"/>
      </c>
      <c r="BX26" s="84"/>
    </row>
    <row r="27" spans="1:76" s="82" customFormat="1" ht="34.5" customHeight="1">
      <c r="A27" s="83">
        <v>22</v>
      </c>
      <c r="B27" s="77">
        <f>IF(ISNA(MATCH(CONCATENATE(B$4,$A27),'Výsledková listina'!$S:$S,0)),"",INDEX('Výsledková listina'!$C:$C,MATCH(CONCATENATE(B$4,$A27),'Výsledková listina'!$S:$S,0),1))</f>
      </c>
      <c r="C27" s="78">
        <f>IF(ISNA(MATCH(CONCATENATE(B$4,$A27),'Výsledková listina'!$S:$S,0)),"",INDEX('Výsledková listina'!$T:$T,MATCH(CONCATENATE(B$4,$A27),'Výsledková listina'!$S:$S,0),1))</f>
      </c>
      <c r="D27" s="81"/>
      <c r="E27" s="79">
        <f t="shared" si="0"/>
      </c>
      <c r="F27" s="84"/>
      <c r="G27" s="77">
        <f>IF(ISNA(MATCH(CONCATENATE(G$4,$A27),'Výsledková listina'!$S:$S,0)),"",INDEX('Výsledková listina'!$C:$C,MATCH(CONCATENATE(G$4,$A27),'Výsledková listina'!$S:$S,0),1))</f>
      </c>
      <c r="H27" s="78">
        <f>IF(ISNA(MATCH(CONCATENATE(G$4,$A27),'Výsledková listina'!$S:$S,0)),"",INDEX('Výsledková listina'!$T:$T,MATCH(CONCATENATE(G$4,$A27),'Výsledková listina'!$S:$S,0),1))</f>
      </c>
      <c r="I27" s="81"/>
      <c r="J27" s="79">
        <f t="shared" si="1"/>
      </c>
      <c r="K27" s="84"/>
      <c r="L27" s="77">
        <f>IF(ISNA(MATCH(CONCATENATE(L$4,$A27),'Výsledková listina'!$S:$S,0)),"",INDEX('Výsledková listina'!$C:$C,MATCH(CONCATENATE(L$4,$A27),'Výsledková listina'!$S:$S,0),1))</f>
      </c>
      <c r="M27" s="78">
        <f>IF(ISNA(MATCH(CONCATENATE(L$4,$A27),'Výsledková listina'!$S:$S,0)),"",INDEX('Výsledková listina'!$T:$T,MATCH(CONCATENATE(L$4,$A27),'Výsledková listina'!$S:$S,0),1))</f>
      </c>
      <c r="N27" s="81"/>
      <c r="O27" s="79">
        <f t="shared" si="2"/>
      </c>
      <c r="P27" s="84"/>
      <c r="Q27" s="77">
        <f>IF(ISNA(MATCH(CONCATENATE(Q$4,$A27),'Výsledková listina'!$S:$S,0)),"",INDEX('Výsledková listina'!$C:$C,MATCH(CONCATENATE(Q$4,$A27),'Výsledková listina'!$S:$S,0),1))</f>
      </c>
      <c r="R27" s="78">
        <f>IF(ISNA(MATCH(CONCATENATE(Q$4,$A27),'Výsledková listina'!$S:$S,0)),"",INDEX('Výsledková listina'!$T:$T,MATCH(CONCATENATE(Q$4,$A27),'Výsledková listina'!$S:$S,0),1))</f>
      </c>
      <c r="S27" s="81"/>
      <c r="T27" s="79">
        <f t="shared" si="3"/>
      </c>
      <c r="U27" s="84"/>
      <c r="V27" s="77">
        <f>IF(ISNA(MATCH(CONCATENATE(V$4,$A27),'Výsledková listina'!$S:$S,0)),"",INDEX('Výsledková listina'!$C:$C,MATCH(CONCATENATE(V$4,$A27),'Výsledková listina'!$S:$S,0),1))</f>
      </c>
      <c r="W27" s="78">
        <f>IF(ISNA(MATCH(CONCATENATE(V$4,$A27),'Výsledková listina'!$S:$S,0)),"",INDEX('Výsledková listina'!$T:$T,MATCH(CONCATENATE(V$4,$A27),'Výsledková listina'!$S:$S,0),1))</f>
      </c>
      <c r="X27" s="81"/>
      <c r="Y27" s="79">
        <f t="shared" si="4"/>
      </c>
      <c r="Z27" s="84"/>
      <c r="AA27" s="77">
        <f>IF(ISNA(MATCH(CONCATENATE(AA$4,$A27),'Výsledková listina'!$S:$S,0)),"",INDEX('Výsledková listina'!$C:$C,MATCH(CONCATENATE(AA$4,$A27),'Výsledková listina'!$S:$S,0),1))</f>
      </c>
      <c r="AB27" s="78">
        <f>IF(ISNA(MATCH(CONCATENATE(AA$4,$A27),'Výsledková listina'!$S:$S,0)),"",INDEX('Výsledková listina'!$T:$T,MATCH(CONCATENATE(AA$4,$A27),'Výsledková listina'!$S:$S,0),1))</f>
      </c>
      <c r="AC27" s="81"/>
      <c r="AD27" s="79">
        <f t="shared" si="5"/>
      </c>
      <c r="AE27" s="84"/>
      <c r="AF27" s="77">
        <f>IF(ISNA(MATCH(CONCATENATE(AF$4,$A27),'Výsledková listina'!$S:$S,0)),"",INDEX('Výsledková listina'!$C:$C,MATCH(CONCATENATE(AF$4,$A27),'Výsledková listina'!$S:$S,0),1))</f>
      </c>
      <c r="AG27" s="78">
        <f>IF(ISNA(MATCH(CONCATENATE(AF$4,$A27),'Výsledková listina'!$S:$S,0)),"",INDEX('Výsledková listina'!$T:$T,MATCH(CONCATENATE(AF$4,$A27),'Výsledková listina'!$S:$S,0),1))</f>
      </c>
      <c r="AH27" s="81"/>
      <c r="AI27" s="79">
        <f t="shared" si="6"/>
      </c>
      <c r="AJ27" s="84"/>
      <c r="AK27" s="77">
        <f>IF(ISNA(MATCH(CONCATENATE(AK$4,$A27),'Výsledková listina'!$S:$S,0)),"",INDEX('Výsledková listina'!$C:$C,MATCH(CONCATENATE(AK$4,$A27),'Výsledková listina'!$S:$S,0),1))</f>
      </c>
      <c r="AL27" s="78">
        <f>IF(ISNA(MATCH(CONCATENATE(AK$4,$A27),'Výsledková listina'!$S:$S,0)),"",INDEX('Výsledková listina'!$T:$T,MATCH(CONCATENATE(AK$4,$A27),'Výsledková listina'!$S:$S,0),1))</f>
      </c>
      <c r="AM27" s="81"/>
      <c r="AN27" s="79">
        <f t="shared" si="7"/>
      </c>
      <c r="AO27" s="84"/>
      <c r="AP27" s="77">
        <f>IF(ISNA(MATCH(CONCATENATE(AP$4,$A27),'Výsledková listina'!$S:$S,0)),"",INDEX('Výsledková listina'!$C:$C,MATCH(CONCATENATE(AP$4,$A27),'Výsledková listina'!$S:$S,0),1))</f>
      </c>
      <c r="AQ27" s="78">
        <f>IF(ISNA(MATCH(CONCATENATE(AP$4,$A27),'Výsledková listina'!$S:$S,0)),"",INDEX('Výsledková listina'!$T:$T,MATCH(CONCATENATE(AP$4,$A27),'Výsledková listina'!$S:$S,0),1))</f>
      </c>
      <c r="AR27" s="81"/>
      <c r="AS27" s="79">
        <f t="shared" si="8"/>
      </c>
      <c r="AT27" s="84"/>
      <c r="AU27" s="77">
        <f>IF(ISNA(MATCH(CONCATENATE(AU$4,$A27),'Výsledková listina'!$S:$S,0)),"",INDEX('Výsledková listina'!$C:$C,MATCH(CONCATENATE(AU$4,$A27),'Výsledková listina'!$S:$S,0),1))</f>
      </c>
      <c r="AV27" s="78">
        <f>IF(ISNA(MATCH(CONCATENATE(AU$4,$A27),'Výsledková listina'!$S:$S,0)),"",INDEX('Výsledková listina'!$T:$T,MATCH(CONCATENATE(AU$4,$A27),'Výsledková listina'!$S:$S,0),1))</f>
      </c>
      <c r="AW27" s="81"/>
      <c r="AX27" s="79">
        <f t="shared" si="9"/>
      </c>
      <c r="AY27" s="84"/>
      <c r="AZ27" s="77">
        <f>IF(ISNA(MATCH(CONCATENATE(AZ$4,$A27),'Výsledková listina'!$S:$S,0)),"",INDEX('Výsledková listina'!$C:$C,MATCH(CONCATENATE(AZ$4,$A27),'Výsledková listina'!$S:$S,0),1))</f>
      </c>
      <c r="BA27" s="78">
        <f>IF(ISNA(MATCH(CONCATENATE(AZ$4,$A27),'Výsledková listina'!$S:$S,0)),"",INDEX('Výsledková listina'!$T:$T,MATCH(CONCATENATE(AZ$4,$A27),'Výsledková listina'!$S:$S,0),1))</f>
      </c>
      <c r="BB27" s="81"/>
      <c r="BC27" s="79">
        <f t="shared" si="10"/>
      </c>
      <c r="BD27" s="84"/>
      <c r="BE27" s="77">
        <f>IF(ISNA(MATCH(CONCATENATE(BE$4,$A27),'Výsledková listina'!$S:$S,0)),"",INDEX('Výsledková listina'!$C:$C,MATCH(CONCATENATE(BE$4,$A27),'Výsledková listina'!$S:$S,0),1))</f>
      </c>
      <c r="BF27" s="78">
        <f>IF(ISNA(MATCH(CONCATENATE(BE$4,$A27),'Výsledková listina'!$S:$S,0)),"",INDEX('Výsledková listina'!$T:$T,MATCH(CONCATENATE(BE$4,$A27),'Výsledková listina'!$S:$S,0),1))</f>
      </c>
      <c r="BG27" s="81"/>
      <c r="BH27" s="79">
        <f t="shared" si="11"/>
      </c>
      <c r="BI27" s="84"/>
      <c r="BJ27" s="77">
        <f>IF(ISNA(MATCH(CONCATENATE(BJ$4,$A27),'Výsledková listina'!$S:$S,0)),"",INDEX('Výsledková listina'!$C:$C,MATCH(CONCATENATE(BJ$4,$A27),'Výsledková listina'!$S:$S,0),1))</f>
      </c>
      <c r="BK27" s="78">
        <f>IF(ISNA(MATCH(CONCATENATE(BJ$4,$A27),'Výsledková listina'!$S:$S,0)),"",INDEX('Výsledková listina'!$T:$T,MATCH(CONCATENATE(BJ$4,$A27),'Výsledková listina'!$S:$S,0),1))</f>
      </c>
      <c r="BL27" s="81"/>
      <c r="BM27" s="79">
        <f t="shared" si="12"/>
      </c>
      <c r="BN27" s="84"/>
      <c r="BO27" s="77">
        <f>IF(ISNA(MATCH(CONCATENATE(BO$4,$A27),'Výsledková listina'!$S:$S,0)),"",INDEX('Výsledková listina'!$C:$C,MATCH(CONCATENATE(BO$4,$A27),'Výsledková listina'!$S:$S,0),1))</f>
      </c>
      <c r="BP27" s="78">
        <f>IF(ISNA(MATCH(CONCATENATE(BO$4,$A27),'Výsledková listina'!$S:$S,0)),"",INDEX('Výsledková listina'!$T:$T,MATCH(CONCATENATE(BO$4,$A27),'Výsledková listina'!$S:$S,0),1))</f>
      </c>
      <c r="BQ27" s="81"/>
      <c r="BR27" s="79">
        <f t="shared" si="13"/>
      </c>
      <c r="BS27" s="84"/>
      <c r="BT27" s="77">
        <f>IF(ISNA(MATCH(CONCATENATE(BT$4,$A27),'Výsledková listina'!$S:$S,0)),"",INDEX('Výsledková listina'!$C:$C,MATCH(CONCATENATE(BT$4,$A27),'Výsledková listina'!$S:$S,0),1))</f>
      </c>
      <c r="BU27" s="78">
        <f>IF(ISNA(MATCH(CONCATENATE(BT$4,$A27),'Výsledková listina'!$S:$S,0)),"",INDEX('Výsledková listina'!$T:$T,MATCH(CONCATENATE(BT$4,$A27),'Výsledková listina'!$S:$S,0),1))</f>
      </c>
      <c r="BV27" s="81"/>
      <c r="BW27" s="79">
        <f t="shared" si="14"/>
      </c>
      <c r="BX27" s="84"/>
    </row>
    <row r="28" spans="1:76" s="82" customFormat="1" ht="34.5" customHeight="1">
      <c r="A28" s="83">
        <v>23</v>
      </c>
      <c r="B28" s="77">
        <f>IF(ISNA(MATCH(CONCATENATE(B$4,$A28),'Výsledková listina'!$S:$S,0)),"",INDEX('Výsledková listina'!$C:$C,MATCH(CONCATENATE(B$4,$A28),'Výsledková listina'!$S:$S,0),1))</f>
      </c>
      <c r="C28" s="78">
        <f>IF(ISNA(MATCH(CONCATENATE(B$4,$A28),'Výsledková listina'!$S:$S,0)),"",INDEX('Výsledková listina'!$T:$T,MATCH(CONCATENATE(B$4,$A28),'Výsledková listina'!$S:$S,0),1))</f>
      </c>
      <c r="D28" s="81"/>
      <c r="E28" s="79">
        <f t="shared" si="0"/>
      </c>
      <c r="F28" s="84"/>
      <c r="G28" s="77">
        <f>IF(ISNA(MATCH(CONCATENATE(G$4,$A28),'Výsledková listina'!$S:$S,0)),"",INDEX('Výsledková listina'!$C:$C,MATCH(CONCATENATE(G$4,$A28),'Výsledková listina'!$S:$S,0),1))</f>
      </c>
      <c r="H28" s="78">
        <f>IF(ISNA(MATCH(CONCATENATE(G$4,$A28),'Výsledková listina'!$S:$S,0)),"",INDEX('Výsledková listina'!$T:$T,MATCH(CONCATENATE(G$4,$A28),'Výsledková listina'!$S:$S,0),1))</f>
      </c>
      <c r="I28" s="81"/>
      <c r="J28" s="79">
        <f t="shared" si="1"/>
      </c>
      <c r="K28" s="84"/>
      <c r="L28" s="77">
        <f>IF(ISNA(MATCH(CONCATENATE(L$4,$A28),'Výsledková listina'!$S:$S,0)),"",INDEX('Výsledková listina'!$C:$C,MATCH(CONCATENATE(L$4,$A28),'Výsledková listina'!$S:$S,0),1))</f>
      </c>
      <c r="M28" s="78">
        <f>IF(ISNA(MATCH(CONCATENATE(L$4,$A28),'Výsledková listina'!$S:$S,0)),"",INDEX('Výsledková listina'!$T:$T,MATCH(CONCATENATE(L$4,$A28),'Výsledková listina'!$S:$S,0),1))</f>
      </c>
      <c r="N28" s="81"/>
      <c r="O28" s="79">
        <f t="shared" si="2"/>
      </c>
      <c r="P28" s="84"/>
      <c r="Q28" s="77">
        <f>IF(ISNA(MATCH(CONCATENATE(Q$4,$A28),'Výsledková listina'!$S:$S,0)),"",INDEX('Výsledková listina'!$C:$C,MATCH(CONCATENATE(Q$4,$A28),'Výsledková listina'!$S:$S,0),1))</f>
      </c>
      <c r="R28" s="78">
        <f>IF(ISNA(MATCH(CONCATENATE(Q$4,$A28),'Výsledková listina'!$S:$S,0)),"",INDEX('Výsledková listina'!$T:$T,MATCH(CONCATENATE(Q$4,$A28),'Výsledková listina'!$S:$S,0),1))</f>
      </c>
      <c r="S28" s="81"/>
      <c r="T28" s="79">
        <f t="shared" si="3"/>
      </c>
      <c r="U28" s="84"/>
      <c r="V28" s="77">
        <f>IF(ISNA(MATCH(CONCATENATE(V$4,$A28),'Výsledková listina'!$S:$S,0)),"",INDEX('Výsledková listina'!$C:$C,MATCH(CONCATENATE(V$4,$A28),'Výsledková listina'!$S:$S,0),1))</f>
      </c>
      <c r="W28" s="78">
        <f>IF(ISNA(MATCH(CONCATENATE(V$4,$A28),'Výsledková listina'!$S:$S,0)),"",INDEX('Výsledková listina'!$T:$T,MATCH(CONCATENATE(V$4,$A28),'Výsledková listina'!$S:$S,0),1))</f>
      </c>
      <c r="X28" s="81"/>
      <c r="Y28" s="79">
        <f t="shared" si="4"/>
      </c>
      <c r="Z28" s="84"/>
      <c r="AA28" s="77">
        <f>IF(ISNA(MATCH(CONCATENATE(AA$4,$A28),'Výsledková listina'!$S:$S,0)),"",INDEX('Výsledková listina'!$C:$C,MATCH(CONCATENATE(AA$4,$A28),'Výsledková listina'!$S:$S,0),1))</f>
      </c>
      <c r="AB28" s="78">
        <f>IF(ISNA(MATCH(CONCATENATE(AA$4,$A28),'Výsledková listina'!$S:$S,0)),"",INDEX('Výsledková listina'!$T:$T,MATCH(CONCATENATE(AA$4,$A28),'Výsledková listina'!$S:$S,0),1))</f>
      </c>
      <c r="AC28" s="81"/>
      <c r="AD28" s="79">
        <f t="shared" si="5"/>
      </c>
      <c r="AE28" s="84"/>
      <c r="AF28" s="77">
        <f>IF(ISNA(MATCH(CONCATENATE(AF$4,$A28),'Výsledková listina'!$S:$S,0)),"",INDEX('Výsledková listina'!$C:$C,MATCH(CONCATENATE(AF$4,$A28),'Výsledková listina'!$S:$S,0),1))</f>
      </c>
      <c r="AG28" s="78">
        <f>IF(ISNA(MATCH(CONCATENATE(AF$4,$A28),'Výsledková listina'!$S:$S,0)),"",INDEX('Výsledková listina'!$T:$T,MATCH(CONCATENATE(AF$4,$A28),'Výsledková listina'!$S:$S,0),1))</f>
      </c>
      <c r="AH28" s="81"/>
      <c r="AI28" s="79">
        <f t="shared" si="6"/>
      </c>
      <c r="AJ28" s="84"/>
      <c r="AK28" s="77">
        <f>IF(ISNA(MATCH(CONCATENATE(AK$4,$A28),'Výsledková listina'!$S:$S,0)),"",INDEX('Výsledková listina'!$C:$C,MATCH(CONCATENATE(AK$4,$A28),'Výsledková listina'!$S:$S,0),1))</f>
      </c>
      <c r="AL28" s="78">
        <f>IF(ISNA(MATCH(CONCATENATE(AK$4,$A28),'Výsledková listina'!$S:$S,0)),"",INDEX('Výsledková listina'!$T:$T,MATCH(CONCATENATE(AK$4,$A28),'Výsledková listina'!$S:$S,0),1))</f>
      </c>
      <c r="AM28" s="81"/>
      <c r="AN28" s="79">
        <f t="shared" si="7"/>
      </c>
      <c r="AO28" s="84"/>
      <c r="AP28" s="77">
        <f>IF(ISNA(MATCH(CONCATENATE(AP$4,$A28),'Výsledková listina'!$S:$S,0)),"",INDEX('Výsledková listina'!$C:$C,MATCH(CONCATENATE(AP$4,$A28),'Výsledková listina'!$S:$S,0),1))</f>
      </c>
      <c r="AQ28" s="78">
        <f>IF(ISNA(MATCH(CONCATENATE(AP$4,$A28),'Výsledková listina'!$S:$S,0)),"",INDEX('Výsledková listina'!$T:$T,MATCH(CONCATENATE(AP$4,$A28),'Výsledková listina'!$S:$S,0),1))</f>
      </c>
      <c r="AR28" s="81"/>
      <c r="AS28" s="79">
        <f t="shared" si="8"/>
      </c>
      <c r="AT28" s="84"/>
      <c r="AU28" s="77">
        <f>IF(ISNA(MATCH(CONCATENATE(AU$4,$A28),'Výsledková listina'!$S:$S,0)),"",INDEX('Výsledková listina'!$C:$C,MATCH(CONCATENATE(AU$4,$A28),'Výsledková listina'!$S:$S,0),1))</f>
      </c>
      <c r="AV28" s="78">
        <f>IF(ISNA(MATCH(CONCATENATE(AU$4,$A28),'Výsledková listina'!$S:$S,0)),"",INDEX('Výsledková listina'!$T:$T,MATCH(CONCATENATE(AU$4,$A28),'Výsledková listina'!$S:$S,0),1))</f>
      </c>
      <c r="AW28" s="81"/>
      <c r="AX28" s="79">
        <f t="shared" si="9"/>
      </c>
      <c r="AY28" s="84"/>
      <c r="AZ28" s="77">
        <f>IF(ISNA(MATCH(CONCATENATE(AZ$4,$A28),'Výsledková listina'!$S:$S,0)),"",INDEX('Výsledková listina'!$C:$C,MATCH(CONCATENATE(AZ$4,$A28),'Výsledková listina'!$S:$S,0),1))</f>
      </c>
      <c r="BA28" s="78">
        <f>IF(ISNA(MATCH(CONCATENATE(AZ$4,$A28),'Výsledková listina'!$S:$S,0)),"",INDEX('Výsledková listina'!$T:$T,MATCH(CONCATENATE(AZ$4,$A28),'Výsledková listina'!$S:$S,0),1))</f>
      </c>
      <c r="BB28" s="81"/>
      <c r="BC28" s="79">
        <f t="shared" si="10"/>
      </c>
      <c r="BD28" s="84"/>
      <c r="BE28" s="77">
        <f>IF(ISNA(MATCH(CONCATENATE(BE$4,$A28),'Výsledková listina'!$S:$S,0)),"",INDEX('Výsledková listina'!$C:$C,MATCH(CONCATENATE(BE$4,$A28),'Výsledková listina'!$S:$S,0),1))</f>
      </c>
      <c r="BF28" s="78">
        <f>IF(ISNA(MATCH(CONCATENATE(BE$4,$A28),'Výsledková listina'!$S:$S,0)),"",INDEX('Výsledková listina'!$T:$T,MATCH(CONCATENATE(BE$4,$A28),'Výsledková listina'!$S:$S,0),1))</f>
      </c>
      <c r="BG28" s="81"/>
      <c r="BH28" s="79">
        <f t="shared" si="11"/>
      </c>
      <c r="BI28" s="84"/>
      <c r="BJ28" s="77">
        <f>IF(ISNA(MATCH(CONCATENATE(BJ$4,$A28),'Výsledková listina'!$S:$S,0)),"",INDEX('Výsledková listina'!$C:$C,MATCH(CONCATENATE(BJ$4,$A28),'Výsledková listina'!$S:$S,0),1))</f>
      </c>
      <c r="BK28" s="78">
        <f>IF(ISNA(MATCH(CONCATENATE(BJ$4,$A28),'Výsledková listina'!$S:$S,0)),"",INDEX('Výsledková listina'!$T:$T,MATCH(CONCATENATE(BJ$4,$A28),'Výsledková listina'!$S:$S,0),1))</f>
      </c>
      <c r="BL28" s="81"/>
      <c r="BM28" s="79">
        <f t="shared" si="12"/>
      </c>
      <c r="BN28" s="84"/>
      <c r="BO28" s="77">
        <f>IF(ISNA(MATCH(CONCATENATE(BO$4,$A28),'Výsledková listina'!$S:$S,0)),"",INDEX('Výsledková listina'!$C:$C,MATCH(CONCATENATE(BO$4,$A28),'Výsledková listina'!$S:$S,0),1))</f>
      </c>
      <c r="BP28" s="78">
        <f>IF(ISNA(MATCH(CONCATENATE(BO$4,$A28),'Výsledková listina'!$S:$S,0)),"",INDEX('Výsledková listina'!$T:$T,MATCH(CONCATENATE(BO$4,$A28),'Výsledková listina'!$S:$S,0),1))</f>
      </c>
      <c r="BQ28" s="81"/>
      <c r="BR28" s="79">
        <f t="shared" si="13"/>
      </c>
      <c r="BS28" s="84"/>
      <c r="BT28" s="77">
        <f>IF(ISNA(MATCH(CONCATENATE(BT$4,$A28),'Výsledková listina'!$S:$S,0)),"",INDEX('Výsledková listina'!$C:$C,MATCH(CONCATENATE(BT$4,$A28),'Výsledková listina'!$S:$S,0),1))</f>
      </c>
      <c r="BU28" s="78">
        <f>IF(ISNA(MATCH(CONCATENATE(BT$4,$A28),'Výsledková listina'!$S:$S,0)),"",INDEX('Výsledková listina'!$T:$T,MATCH(CONCATENATE(BT$4,$A28),'Výsledková listina'!$S:$S,0),1))</f>
      </c>
      <c r="BV28" s="81"/>
      <c r="BW28" s="79">
        <f t="shared" si="14"/>
      </c>
      <c r="BX28" s="84"/>
    </row>
    <row r="29" spans="1:76" s="82" customFormat="1" ht="34.5" customHeight="1">
      <c r="A29" s="83">
        <v>24</v>
      </c>
      <c r="B29" s="77">
        <f>IF(ISNA(MATCH(CONCATENATE(B$4,$A29),'Výsledková listina'!$S:$S,0)),"",INDEX('Výsledková listina'!$C:$C,MATCH(CONCATENATE(B$4,$A29),'Výsledková listina'!$S:$S,0),1))</f>
      </c>
      <c r="C29" s="78">
        <f>IF(ISNA(MATCH(CONCATENATE(B$4,$A29),'Výsledková listina'!$S:$S,0)),"",INDEX('Výsledková listina'!$T:$T,MATCH(CONCATENATE(B$4,$A29),'Výsledková listina'!$S:$S,0),1))</f>
      </c>
      <c r="D29" s="81"/>
      <c r="E29" s="79">
        <f t="shared" si="0"/>
      </c>
      <c r="F29" s="84"/>
      <c r="G29" s="77">
        <f>IF(ISNA(MATCH(CONCATENATE(G$4,$A29),'Výsledková listina'!$S:$S,0)),"",INDEX('Výsledková listina'!$C:$C,MATCH(CONCATENATE(G$4,$A29),'Výsledková listina'!$S:$S,0),1))</f>
      </c>
      <c r="H29" s="78">
        <f>IF(ISNA(MATCH(CONCATENATE(G$4,$A29),'Výsledková listina'!$S:$S,0)),"",INDEX('Výsledková listina'!$T:$T,MATCH(CONCATENATE(G$4,$A29),'Výsledková listina'!$S:$S,0),1))</f>
      </c>
      <c r="I29" s="81"/>
      <c r="J29" s="79">
        <f t="shared" si="1"/>
      </c>
      <c r="K29" s="84"/>
      <c r="L29" s="77">
        <f>IF(ISNA(MATCH(CONCATENATE(L$4,$A29),'Výsledková listina'!$S:$S,0)),"",INDEX('Výsledková listina'!$C:$C,MATCH(CONCATENATE(L$4,$A29),'Výsledková listina'!$S:$S,0),1))</f>
      </c>
      <c r="M29" s="78">
        <f>IF(ISNA(MATCH(CONCATENATE(L$4,$A29),'Výsledková listina'!$S:$S,0)),"",INDEX('Výsledková listina'!$T:$T,MATCH(CONCATENATE(L$4,$A29),'Výsledková listina'!$S:$S,0),1))</f>
      </c>
      <c r="N29" s="81"/>
      <c r="O29" s="79">
        <f t="shared" si="2"/>
      </c>
      <c r="P29" s="84"/>
      <c r="Q29" s="77">
        <f>IF(ISNA(MATCH(CONCATENATE(Q$4,$A29),'Výsledková listina'!$S:$S,0)),"",INDEX('Výsledková listina'!$C:$C,MATCH(CONCATENATE(Q$4,$A29),'Výsledková listina'!$S:$S,0),1))</f>
      </c>
      <c r="R29" s="78">
        <f>IF(ISNA(MATCH(CONCATENATE(Q$4,$A29),'Výsledková listina'!$S:$S,0)),"",INDEX('Výsledková listina'!$T:$T,MATCH(CONCATENATE(Q$4,$A29),'Výsledková listina'!$S:$S,0),1))</f>
      </c>
      <c r="S29" s="81"/>
      <c r="T29" s="79">
        <f t="shared" si="3"/>
      </c>
      <c r="U29" s="84"/>
      <c r="V29" s="77">
        <f>IF(ISNA(MATCH(CONCATENATE(V$4,$A29),'Výsledková listina'!$S:$S,0)),"",INDEX('Výsledková listina'!$C:$C,MATCH(CONCATENATE(V$4,$A29),'Výsledková listina'!$S:$S,0),1))</f>
      </c>
      <c r="W29" s="78">
        <f>IF(ISNA(MATCH(CONCATENATE(V$4,$A29),'Výsledková listina'!$S:$S,0)),"",INDEX('Výsledková listina'!$T:$T,MATCH(CONCATENATE(V$4,$A29),'Výsledková listina'!$S:$S,0),1))</f>
      </c>
      <c r="X29" s="81"/>
      <c r="Y29" s="79">
        <f t="shared" si="4"/>
      </c>
      <c r="Z29" s="84"/>
      <c r="AA29" s="77">
        <f>IF(ISNA(MATCH(CONCATENATE(AA$4,$A29),'Výsledková listina'!$S:$S,0)),"",INDEX('Výsledková listina'!$C:$C,MATCH(CONCATENATE(AA$4,$A29),'Výsledková listina'!$S:$S,0),1))</f>
      </c>
      <c r="AB29" s="78">
        <f>IF(ISNA(MATCH(CONCATENATE(AA$4,$A29),'Výsledková listina'!$S:$S,0)),"",INDEX('Výsledková listina'!$T:$T,MATCH(CONCATENATE(AA$4,$A29),'Výsledková listina'!$S:$S,0),1))</f>
      </c>
      <c r="AC29" s="81"/>
      <c r="AD29" s="79">
        <f t="shared" si="5"/>
      </c>
      <c r="AE29" s="84"/>
      <c r="AF29" s="77">
        <f>IF(ISNA(MATCH(CONCATENATE(AF$4,$A29),'Výsledková listina'!$S:$S,0)),"",INDEX('Výsledková listina'!$C:$C,MATCH(CONCATENATE(AF$4,$A29),'Výsledková listina'!$S:$S,0),1))</f>
      </c>
      <c r="AG29" s="78">
        <f>IF(ISNA(MATCH(CONCATENATE(AF$4,$A29),'Výsledková listina'!$S:$S,0)),"",INDEX('Výsledková listina'!$T:$T,MATCH(CONCATENATE(AF$4,$A29),'Výsledková listina'!$S:$S,0),1))</f>
      </c>
      <c r="AH29" s="81"/>
      <c r="AI29" s="79">
        <f t="shared" si="6"/>
      </c>
      <c r="AJ29" s="84"/>
      <c r="AK29" s="77">
        <f>IF(ISNA(MATCH(CONCATENATE(AK$4,$A29),'Výsledková listina'!$S:$S,0)),"",INDEX('Výsledková listina'!$C:$C,MATCH(CONCATENATE(AK$4,$A29),'Výsledková listina'!$S:$S,0),1))</f>
      </c>
      <c r="AL29" s="78">
        <f>IF(ISNA(MATCH(CONCATENATE(AK$4,$A29),'Výsledková listina'!$S:$S,0)),"",INDEX('Výsledková listina'!$T:$T,MATCH(CONCATENATE(AK$4,$A29),'Výsledková listina'!$S:$S,0),1))</f>
      </c>
      <c r="AM29" s="81"/>
      <c r="AN29" s="79">
        <f t="shared" si="7"/>
      </c>
      <c r="AO29" s="84"/>
      <c r="AP29" s="77">
        <f>IF(ISNA(MATCH(CONCATENATE(AP$4,$A29),'Výsledková listina'!$S:$S,0)),"",INDEX('Výsledková listina'!$C:$C,MATCH(CONCATENATE(AP$4,$A29),'Výsledková listina'!$S:$S,0),1))</f>
      </c>
      <c r="AQ29" s="78">
        <f>IF(ISNA(MATCH(CONCATENATE(AP$4,$A29),'Výsledková listina'!$S:$S,0)),"",INDEX('Výsledková listina'!$T:$T,MATCH(CONCATENATE(AP$4,$A29),'Výsledková listina'!$S:$S,0),1))</f>
      </c>
      <c r="AR29" s="81"/>
      <c r="AS29" s="79">
        <f t="shared" si="8"/>
      </c>
      <c r="AT29" s="84"/>
      <c r="AU29" s="77">
        <f>IF(ISNA(MATCH(CONCATENATE(AU$4,$A29),'Výsledková listina'!$S:$S,0)),"",INDEX('Výsledková listina'!$C:$C,MATCH(CONCATENATE(AU$4,$A29),'Výsledková listina'!$S:$S,0),1))</f>
      </c>
      <c r="AV29" s="78">
        <f>IF(ISNA(MATCH(CONCATENATE(AU$4,$A29),'Výsledková listina'!$S:$S,0)),"",INDEX('Výsledková listina'!$T:$T,MATCH(CONCATENATE(AU$4,$A29),'Výsledková listina'!$S:$S,0),1))</f>
      </c>
      <c r="AW29" s="81"/>
      <c r="AX29" s="79">
        <f t="shared" si="9"/>
      </c>
      <c r="AY29" s="84"/>
      <c r="AZ29" s="77">
        <f>IF(ISNA(MATCH(CONCATENATE(AZ$4,$A29),'Výsledková listina'!$S:$S,0)),"",INDEX('Výsledková listina'!$C:$C,MATCH(CONCATENATE(AZ$4,$A29),'Výsledková listina'!$S:$S,0),1))</f>
      </c>
      <c r="BA29" s="78">
        <f>IF(ISNA(MATCH(CONCATENATE(AZ$4,$A29),'Výsledková listina'!$S:$S,0)),"",INDEX('Výsledková listina'!$T:$T,MATCH(CONCATENATE(AZ$4,$A29),'Výsledková listina'!$S:$S,0),1))</f>
      </c>
      <c r="BB29" s="81"/>
      <c r="BC29" s="79">
        <f t="shared" si="10"/>
      </c>
      <c r="BD29" s="84"/>
      <c r="BE29" s="77">
        <f>IF(ISNA(MATCH(CONCATENATE(BE$4,$A29),'Výsledková listina'!$S:$S,0)),"",INDEX('Výsledková listina'!$C:$C,MATCH(CONCATENATE(BE$4,$A29),'Výsledková listina'!$S:$S,0),1))</f>
      </c>
      <c r="BF29" s="78">
        <f>IF(ISNA(MATCH(CONCATENATE(BE$4,$A29),'Výsledková listina'!$S:$S,0)),"",INDEX('Výsledková listina'!$T:$T,MATCH(CONCATENATE(BE$4,$A29),'Výsledková listina'!$S:$S,0),1))</f>
      </c>
      <c r="BG29" s="81"/>
      <c r="BH29" s="79">
        <f t="shared" si="11"/>
      </c>
      <c r="BI29" s="84"/>
      <c r="BJ29" s="77">
        <f>IF(ISNA(MATCH(CONCATENATE(BJ$4,$A29),'Výsledková listina'!$S:$S,0)),"",INDEX('Výsledková listina'!$C:$C,MATCH(CONCATENATE(BJ$4,$A29),'Výsledková listina'!$S:$S,0),1))</f>
      </c>
      <c r="BK29" s="78">
        <f>IF(ISNA(MATCH(CONCATENATE(BJ$4,$A29),'Výsledková listina'!$S:$S,0)),"",INDEX('Výsledková listina'!$T:$T,MATCH(CONCATENATE(BJ$4,$A29),'Výsledková listina'!$S:$S,0),1))</f>
      </c>
      <c r="BL29" s="81"/>
      <c r="BM29" s="79">
        <f t="shared" si="12"/>
      </c>
      <c r="BN29" s="84"/>
      <c r="BO29" s="77">
        <f>IF(ISNA(MATCH(CONCATENATE(BO$4,$A29),'Výsledková listina'!$S:$S,0)),"",INDEX('Výsledková listina'!$C:$C,MATCH(CONCATENATE(BO$4,$A29),'Výsledková listina'!$S:$S,0),1))</f>
      </c>
      <c r="BP29" s="78">
        <f>IF(ISNA(MATCH(CONCATENATE(BO$4,$A29),'Výsledková listina'!$S:$S,0)),"",INDEX('Výsledková listina'!$T:$T,MATCH(CONCATENATE(BO$4,$A29),'Výsledková listina'!$S:$S,0),1))</f>
      </c>
      <c r="BQ29" s="81"/>
      <c r="BR29" s="79">
        <f t="shared" si="13"/>
      </c>
      <c r="BS29" s="84"/>
      <c r="BT29" s="77">
        <f>IF(ISNA(MATCH(CONCATENATE(BT$4,$A29),'Výsledková listina'!$S:$S,0)),"",INDEX('Výsledková listina'!$C:$C,MATCH(CONCATENATE(BT$4,$A29),'Výsledková listina'!$S:$S,0),1))</f>
      </c>
      <c r="BU29" s="78">
        <f>IF(ISNA(MATCH(CONCATENATE(BT$4,$A29),'Výsledková listina'!$S:$S,0)),"",INDEX('Výsledková listina'!$T:$T,MATCH(CONCATENATE(BT$4,$A29),'Výsledková listina'!$S:$S,0),1))</f>
      </c>
      <c r="BV29" s="81"/>
      <c r="BW29" s="79">
        <f t="shared" si="14"/>
      </c>
      <c r="BX29" s="84"/>
    </row>
    <row r="30" spans="1:76" s="82" customFormat="1" ht="34.5" customHeight="1">
      <c r="A30" s="83">
        <v>25</v>
      </c>
      <c r="B30" s="77">
        <f>IF(ISNA(MATCH(CONCATENATE(B$4,$A30),'Výsledková listina'!$S:$S,0)),"",INDEX('Výsledková listina'!$C:$C,MATCH(CONCATENATE(B$4,$A30),'Výsledková listina'!$S:$S,0),1))</f>
      </c>
      <c r="C30" s="78">
        <f>IF(ISNA(MATCH(CONCATENATE(B$4,$A30),'Výsledková listina'!$S:$S,0)),"",INDEX('Výsledková listina'!$T:$T,MATCH(CONCATENATE(B$4,$A30),'Výsledková listina'!$S:$S,0),1))</f>
      </c>
      <c r="D30" s="81"/>
      <c r="E30" s="79">
        <f t="shared" si="0"/>
      </c>
      <c r="F30" s="84"/>
      <c r="G30" s="77">
        <f>IF(ISNA(MATCH(CONCATENATE(G$4,$A30),'Výsledková listina'!$S:$S,0)),"",INDEX('Výsledková listina'!$C:$C,MATCH(CONCATENATE(G$4,$A30),'Výsledková listina'!$S:$S,0),1))</f>
      </c>
      <c r="H30" s="78">
        <f>IF(ISNA(MATCH(CONCATENATE(G$4,$A30),'Výsledková listina'!$S:$S,0)),"",INDEX('Výsledková listina'!$T:$T,MATCH(CONCATENATE(G$4,$A30),'Výsledková listina'!$S:$S,0),1))</f>
      </c>
      <c r="I30" s="81"/>
      <c r="J30" s="79">
        <f t="shared" si="1"/>
      </c>
      <c r="K30" s="84"/>
      <c r="L30" s="77">
        <f>IF(ISNA(MATCH(CONCATENATE(L$4,$A30),'Výsledková listina'!$S:$S,0)),"",INDEX('Výsledková listina'!$C:$C,MATCH(CONCATENATE(L$4,$A30),'Výsledková listina'!$S:$S,0),1))</f>
      </c>
      <c r="M30" s="78">
        <f>IF(ISNA(MATCH(CONCATENATE(L$4,$A30),'Výsledková listina'!$S:$S,0)),"",INDEX('Výsledková listina'!$T:$T,MATCH(CONCATENATE(L$4,$A30),'Výsledková listina'!$S:$S,0),1))</f>
      </c>
      <c r="N30" s="81"/>
      <c r="O30" s="79">
        <f t="shared" si="2"/>
      </c>
      <c r="P30" s="84"/>
      <c r="Q30" s="77">
        <f>IF(ISNA(MATCH(CONCATENATE(Q$4,$A30),'Výsledková listina'!$S:$S,0)),"",INDEX('Výsledková listina'!$C:$C,MATCH(CONCATENATE(Q$4,$A30),'Výsledková listina'!$S:$S,0),1))</f>
      </c>
      <c r="R30" s="78">
        <f>IF(ISNA(MATCH(CONCATENATE(Q$4,$A30),'Výsledková listina'!$S:$S,0)),"",INDEX('Výsledková listina'!$T:$T,MATCH(CONCATENATE(Q$4,$A30),'Výsledková listina'!$S:$S,0),1))</f>
      </c>
      <c r="S30" s="81"/>
      <c r="T30" s="79">
        <f t="shared" si="3"/>
      </c>
      <c r="U30" s="84"/>
      <c r="V30" s="77">
        <f>IF(ISNA(MATCH(CONCATENATE(V$4,$A30),'Výsledková listina'!$S:$S,0)),"",INDEX('Výsledková listina'!$C:$C,MATCH(CONCATENATE(V$4,$A30),'Výsledková listina'!$S:$S,0),1))</f>
      </c>
      <c r="W30" s="78">
        <f>IF(ISNA(MATCH(CONCATENATE(V$4,$A30),'Výsledková listina'!$S:$S,0)),"",INDEX('Výsledková listina'!$T:$T,MATCH(CONCATENATE(V$4,$A30),'Výsledková listina'!$S:$S,0),1))</f>
      </c>
      <c r="X30" s="81"/>
      <c r="Y30" s="79">
        <f t="shared" si="4"/>
      </c>
      <c r="Z30" s="84"/>
      <c r="AA30" s="77">
        <f>IF(ISNA(MATCH(CONCATENATE(AA$4,$A30),'Výsledková listina'!$S:$S,0)),"",INDEX('Výsledková listina'!$C:$C,MATCH(CONCATENATE(AA$4,$A30),'Výsledková listina'!$S:$S,0),1))</f>
      </c>
      <c r="AB30" s="78">
        <f>IF(ISNA(MATCH(CONCATENATE(AA$4,$A30),'Výsledková listina'!$S:$S,0)),"",INDEX('Výsledková listina'!$T:$T,MATCH(CONCATENATE(AA$4,$A30),'Výsledková listina'!$S:$S,0),1))</f>
      </c>
      <c r="AC30" s="81"/>
      <c r="AD30" s="79">
        <f t="shared" si="5"/>
      </c>
      <c r="AE30" s="84"/>
      <c r="AF30" s="77">
        <f>IF(ISNA(MATCH(CONCATENATE(AF$4,$A30),'Výsledková listina'!$S:$S,0)),"",INDEX('Výsledková listina'!$C:$C,MATCH(CONCATENATE(AF$4,$A30),'Výsledková listina'!$S:$S,0),1))</f>
      </c>
      <c r="AG30" s="78">
        <f>IF(ISNA(MATCH(CONCATENATE(AF$4,$A30),'Výsledková listina'!$S:$S,0)),"",INDEX('Výsledková listina'!$T:$T,MATCH(CONCATENATE(AF$4,$A30),'Výsledková listina'!$S:$S,0),1))</f>
      </c>
      <c r="AH30" s="81"/>
      <c r="AI30" s="79">
        <f t="shared" si="6"/>
      </c>
      <c r="AJ30" s="84"/>
      <c r="AK30" s="77">
        <f>IF(ISNA(MATCH(CONCATENATE(AK$4,$A30),'Výsledková listina'!$S:$S,0)),"",INDEX('Výsledková listina'!$C:$C,MATCH(CONCATENATE(AK$4,$A30),'Výsledková listina'!$S:$S,0),1))</f>
      </c>
      <c r="AL30" s="78">
        <f>IF(ISNA(MATCH(CONCATENATE(AK$4,$A30),'Výsledková listina'!$S:$S,0)),"",INDEX('Výsledková listina'!$T:$T,MATCH(CONCATENATE(AK$4,$A30),'Výsledková listina'!$S:$S,0),1))</f>
      </c>
      <c r="AM30" s="81"/>
      <c r="AN30" s="79">
        <f t="shared" si="7"/>
      </c>
      <c r="AO30" s="84"/>
      <c r="AP30" s="77">
        <f>IF(ISNA(MATCH(CONCATENATE(AP$4,$A30),'Výsledková listina'!$S:$S,0)),"",INDEX('Výsledková listina'!$C:$C,MATCH(CONCATENATE(AP$4,$A30),'Výsledková listina'!$S:$S,0),1))</f>
      </c>
      <c r="AQ30" s="78">
        <f>IF(ISNA(MATCH(CONCATENATE(AP$4,$A30),'Výsledková listina'!$S:$S,0)),"",INDEX('Výsledková listina'!$T:$T,MATCH(CONCATENATE(AP$4,$A30),'Výsledková listina'!$S:$S,0),1))</f>
      </c>
      <c r="AR30" s="81"/>
      <c r="AS30" s="79">
        <f t="shared" si="8"/>
      </c>
      <c r="AT30" s="84"/>
      <c r="AU30" s="77">
        <f>IF(ISNA(MATCH(CONCATENATE(AU$4,$A30),'Výsledková listina'!$S:$S,0)),"",INDEX('Výsledková listina'!$C:$C,MATCH(CONCATENATE(AU$4,$A30),'Výsledková listina'!$S:$S,0),1))</f>
      </c>
      <c r="AV30" s="78">
        <f>IF(ISNA(MATCH(CONCATENATE(AU$4,$A30),'Výsledková listina'!$S:$S,0)),"",INDEX('Výsledková listina'!$T:$T,MATCH(CONCATENATE(AU$4,$A30),'Výsledková listina'!$S:$S,0),1))</f>
      </c>
      <c r="AW30" s="81"/>
      <c r="AX30" s="79">
        <f t="shared" si="9"/>
      </c>
      <c r="AY30" s="84"/>
      <c r="AZ30" s="77">
        <f>IF(ISNA(MATCH(CONCATENATE(AZ$4,$A30),'Výsledková listina'!$S:$S,0)),"",INDEX('Výsledková listina'!$C:$C,MATCH(CONCATENATE(AZ$4,$A30),'Výsledková listina'!$S:$S,0),1))</f>
      </c>
      <c r="BA30" s="78">
        <f>IF(ISNA(MATCH(CONCATENATE(AZ$4,$A30),'Výsledková listina'!$S:$S,0)),"",INDEX('Výsledková listina'!$T:$T,MATCH(CONCATENATE(AZ$4,$A30),'Výsledková listina'!$S:$S,0),1))</f>
      </c>
      <c r="BB30" s="81"/>
      <c r="BC30" s="79">
        <f t="shared" si="10"/>
      </c>
      <c r="BD30" s="84"/>
      <c r="BE30" s="77">
        <f>IF(ISNA(MATCH(CONCATENATE(BE$4,$A30),'Výsledková listina'!$S:$S,0)),"",INDEX('Výsledková listina'!$C:$C,MATCH(CONCATENATE(BE$4,$A30),'Výsledková listina'!$S:$S,0),1))</f>
      </c>
      <c r="BF30" s="78">
        <f>IF(ISNA(MATCH(CONCATENATE(BE$4,$A30),'Výsledková listina'!$S:$S,0)),"",INDEX('Výsledková listina'!$T:$T,MATCH(CONCATENATE(BE$4,$A30),'Výsledková listina'!$S:$S,0),1))</f>
      </c>
      <c r="BG30" s="81"/>
      <c r="BH30" s="79">
        <f t="shared" si="11"/>
      </c>
      <c r="BI30" s="84"/>
      <c r="BJ30" s="77">
        <f>IF(ISNA(MATCH(CONCATENATE(BJ$4,$A30),'Výsledková listina'!$S:$S,0)),"",INDEX('Výsledková listina'!$C:$C,MATCH(CONCATENATE(BJ$4,$A30),'Výsledková listina'!$S:$S,0),1))</f>
      </c>
      <c r="BK30" s="78">
        <f>IF(ISNA(MATCH(CONCATENATE(BJ$4,$A30),'Výsledková listina'!$S:$S,0)),"",INDEX('Výsledková listina'!$T:$T,MATCH(CONCATENATE(BJ$4,$A30),'Výsledková listina'!$S:$S,0),1))</f>
      </c>
      <c r="BL30" s="81"/>
      <c r="BM30" s="79">
        <f t="shared" si="12"/>
      </c>
      <c r="BN30" s="84"/>
      <c r="BO30" s="77">
        <f>IF(ISNA(MATCH(CONCATENATE(BO$4,$A30),'Výsledková listina'!$S:$S,0)),"",INDEX('Výsledková listina'!$C:$C,MATCH(CONCATENATE(BO$4,$A30),'Výsledková listina'!$S:$S,0),1))</f>
      </c>
      <c r="BP30" s="78">
        <f>IF(ISNA(MATCH(CONCATENATE(BO$4,$A30),'Výsledková listina'!$S:$S,0)),"",INDEX('Výsledková listina'!$T:$T,MATCH(CONCATENATE(BO$4,$A30),'Výsledková listina'!$S:$S,0),1))</f>
      </c>
      <c r="BQ30" s="81"/>
      <c r="BR30" s="79">
        <f t="shared" si="13"/>
      </c>
      <c r="BS30" s="84"/>
      <c r="BT30" s="77">
        <f>IF(ISNA(MATCH(CONCATENATE(BT$4,$A30),'Výsledková listina'!$S:$S,0)),"",INDEX('Výsledková listina'!$C:$C,MATCH(CONCATENATE(BT$4,$A30),'Výsledková listina'!$S:$S,0),1))</f>
      </c>
      <c r="BU30" s="78">
        <f>IF(ISNA(MATCH(CONCATENATE(BT$4,$A30),'Výsledková listina'!$S:$S,0)),"",INDEX('Výsledková listina'!$T:$T,MATCH(CONCATENATE(BT$4,$A30),'Výsledková listina'!$S:$S,0),1))</f>
      </c>
      <c r="BV30" s="81"/>
      <c r="BW30" s="79">
        <f t="shared" si="14"/>
      </c>
      <c r="BX30" s="84"/>
    </row>
    <row r="31" spans="1:76" s="82" customFormat="1" ht="34.5" customHeight="1">
      <c r="A31" s="83">
        <v>26</v>
      </c>
      <c r="B31" s="77">
        <f>IF(ISNA(MATCH(CONCATENATE(B$4,$A31),'Výsledková listina'!$S:$S,0)),"",INDEX('Výsledková listina'!$C:$C,MATCH(CONCATENATE(B$4,$A31),'Výsledková listina'!$S:$S,0),1))</f>
      </c>
      <c r="C31" s="78">
        <f>IF(ISNA(MATCH(CONCATENATE(B$4,$A31),'Výsledková listina'!$S:$S,0)),"",INDEX('Výsledková listina'!$T:$T,MATCH(CONCATENATE(B$4,$A31),'Výsledková listina'!$S:$S,0),1))</f>
      </c>
      <c r="D31" s="81"/>
      <c r="E31" s="79">
        <f t="shared" si="0"/>
      </c>
      <c r="F31" s="84"/>
      <c r="G31" s="77">
        <f>IF(ISNA(MATCH(CONCATENATE(G$4,$A31),'Výsledková listina'!$S:$S,0)),"",INDEX('Výsledková listina'!$C:$C,MATCH(CONCATENATE(G$4,$A31),'Výsledková listina'!$S:$S,0),1))</f>
      </c>
      <c r="H31" s="78">
        <f>IF(ISNA(MATCH(CONCATENATE(G$4,$A31),'Výsledková listina'!$S:$S,0)),"",INDEX('Výsledková listina'!$T:$T,MATCH(CONCATENATE(G$4,$A31),'Výsledková listina'!$S:$S,0),1))</f>
      </c>
      <c r="I31" s="81"/>
      <c r="J31" s="79">
        <f t="shared" si="1"/>
      </c>
      <c r="K31" s="84"/>
      <c r="L31" s="77">
        <f>IF(ISNA(MATCH(CONCATENATE(L$4,$A31),'Výsledková listina'!$S:$S,0)),"",INDEX('Výsledková listina'!$C:$C,MATCH(CONCATENATE(L$4,$A31),'Výsledková listina'!$S:$S,0),1))</f>
      </c>
      <c r="M31" s="78">
        <f>IF(ISNA(MATCH(CONCATENATE(L$4,$A31),'Výsledková listina'!$S:$S,0)),"",INDEX('Výsledková listina'!$T:$T,MATCH(CONCATENATE(L$4,$A31),'Výsledková listina'!$S:$S,0),1))</f>
      </c>
      <c r="N31" s="81"/>
      <c r="O31" s="79">
        <f t="shared" si="2"/>
      </c>
      <c r="P31" s="84"/>
      <c r="Q31" s="77">
        <f>IF(ISNA(MATCH(CONCATENATE(Q$4,$A31),'Výsledková listina'!$S:$S,0)),"",INDEX('Výsledková listina'!$C:$C,MATCH(CONCATENATE(Q$4,$A31),'Výsledková listina'!$S:$S,0),1))</f>
      </c>
      <c r="R31" s="78">
        <f>IF(ISNA(MATCH(CONCATENATE(Q$4,$A31),'Výsledková listina'!$S:$S,0)),"",INDEX('Výsledková listina'!$T:$T,MATCH(CONCATENATE(Q$4,$A31),'Výsledková listina'!$S:$S,0),1))</f>
      </c>
      <c r="S31" s="81"/>
      <c r="T31" s="79">
        <f t="shared" si="3"/>
      </c>
      <c r="U31" s="84"/>
      <c r="V31" s="77">
        <f>IF(ISNA(MATCH(CONCATENATE(V$4,$A31),'Výsledková listina'!$S:$S,0)),"",INDEX('Výsledková listina'!$C:$C,MATCH(CONCATENATE(V$4,$A31),'Výsledková listina'!$S:$S,0),1))</f>
      </c>
      <c r="W31" s="78">
        <f>IF(ISNA(MATCH(CONCATENATE(V$4,$A31),'Výsledková listina'!$S:$S,0)),"",INDEX('Výsledková listina'!$T:$T,MATCH(CONCATENATE(V$4,$A31),'Výsledková listina'!$S:$S,0),1))</f>
      </c>
      <c r="X31" s="81"/>
      <c r="Y31" s="79">
        <f t="shared" si="4"/>
      </c>
      <c r="Z31" s="84"/>
      <c r="AA31" s="77">
        <f>IF(ISNA(MATCH(CONCATENATE(AA$4,$A31),'Výsledková listina'!$S:$S,0)),"",INDEX('Výsledková listina'!$C:$C,MATCH(CONCATENATE(AA$4,$A31),'Výsledková listina'!$S:$S,0),1))</f>
      </c>
      <c r="AB31" s="78">
        <f>IF(ISNA(MATCH(CONCATENATE(AA$4,$A31),'Výsledková listina'!$S:$S,0)),"",INDEX('Výsledková listina'!$T:$T,MATCH(CONCATENATE(AA$4,$A31),'Výsledková listina'!$S:$S,0),1))</f>
      </c>
      <c r="AC31" s="81"/>
      <c r="AD31" s="79">
        <f t="shared" si="5"/>
      </c>
      <c r="AE31" s="84"/>
      <c r="AF31" s="77">
        <f>IF(ISNA(MATCH(CONCATENATE(AF$4,$A31),'Výsledková listina'!$S:$S,0)),"",INDEX('Výsledková listina'!$C:$C,MATCH(CONCATENATE(AF$4,$A31),'Výsledková listina'!$S:$S,0),1))</f>
      </c>
      <c r="AG31" s="78">
        <f>IF(ISNA(MATCH(CONCATENATE(AF$4,$A31),'Výsledková listina'!$S:$S,0)),"",INDEX('Výsledková listina'!$T:$T,MATCH(CONCATENATE(AF$4,$A31),'Výsledková listina'!$S:$S,0),1))</f>
      </c>
      <c r="AH31" s="81"/>
      <c r="AI31" s="79">
        <f t="shared" si="6"/>
      </c>
      <c r="AJ31" s="84"/>
      <c r="AK31" s="77">
        <f>IF(ISNA(MATCH(CONCATENATE(AK$4,$A31),'Výsledková listina'!$S:$S,0)),"",INDEX('Výsledková listina'!$C:$C,MATCH(CONCATENATE(AK$4,$A31),'Výsledková listina'!$S:$S,0),1))</f>
      </c>
      <c r="AL31" s="78">
        <f>IF(ISNA(MATCH(CONCATENATE(AK$4,$A31),'Výsledková listina'!$S:$S,0)),"",INDEX('Výsledková listina'!$T:$T,MATCH(CONCATENATE(AK$4,$A31),'Výsledková listina'!$S:$S,0),1))</f>
      </c>
      <c r="AM31" s="81"/>
      <c r="AN31" s="79">
        <f t="shared" si="7"/>
      </c>
      <c r="AO31" s="84"/>
      <c r="AP31" s="77">
        <f>IF(ISNA(MATCH(CONCATENATE(AP$4,$A31),'Výsledková listina'!$S:$S,0)),"",INDEX('Výsledková listina'!$C:$C,MATCH(CONCATENATE(AP$4,$A31),'Výsledková listina'!$S:$S,0),1))</f>
      </c>
      <c r="AQ31" s="78">
        <f>IF(ISNA(MATCH(CONCATENATE(AP$4,$A31),'Výsledková listina'!$S:$S,0)),"",INDEX('Výsledková listina'!$T:$T,MATCH(CONCATENATE(AP$4,$A31),'Výsledková listina'!$S:$S,0),1))</f>
      </c>
      <c r="AR31" s="81"/>
      <c r="AS31" s="79">
        <f t="shared" si="8"/>
      </c>
      <c r="AT31" s="84"/>
      <c r="AU31" s="77">
        <f>IF(ISNA(MATCH(CONCATENATE(AU$4,$A31),'Výsledková listina'!$S:$S,0)),"",INDEX('Výsledková listina'!$C:$C,MATCH(CONCATENATE(AU$4,$A31),'Výsledková listina'!$S:$S,0),1))</f>
      </c>
      <c r="AV31" s="78">
        <f>IF(ISNA(MATCH(CONCATENATE(AU$4,$A31),'Výsledková listina'!$S:$S,0)),"",INDEX('Výsledková listina'!$T:$T,MATCH(CONCATENATE(AU$4,$A31),'Výsledková listina'!$S:$S,0),1))</f>
      </c>
      <c r="AW31" s="81"/>
      <c r="AX31" s="79">
        <f t="shared" si="9"/>
      </c>
      <c r="AY31" s="84"/>
      <c r="AZ31" s="77">
        <f>IF(ISNA(MATCH(CONCATENATE(AZ$4,$A31),'Výsledková listina'!$S:$S,0)),"",INDEX('Výsledková listina'!$C:$C,MATCH(CONCATENATE(AZ$4,$A31),'Výsledková listina'!$S:$S,0),1))</f>
      </c>
      <c r="BA31" s="78">
        <f>IF(ISNA(MATCH(CONCATENATE(AZ$4,$A31),'Výsledková listina'!$S:$S,0)),"",INDEX('Výsledková listina'!$T:$T,MATCH(CONCATENATE(AZ$4,$A31),'Výsledková listina'!$S:$S,0),1))</f>
      </c>
      <c r="BB31" s="81"/>
      <c r="BC31" s="79">
        <f t="shared" si="10"/>
      </c>
      <c r="BD31" s="84"/>
      <c r="BE31" s="77">
        <f>IF(ISNA(MATCH(CONCATENATE(BE$4,$A31),'Výsledková listina'!$S:$S,0)),"",INDEX('Výsledková listina'!$C:$C,MATCH(CONCATENATE(BE$4,$A31),'Výsledková listina'!$S:$S,0),1))</f>
      </c>
      <c r="BF31" s="78">
        <f>IF(ISNA(MATCH(CONCATENATE(BE$4,$A31),'Výsledková listina'!$S:$S,0)),"",INDEX('Výsledková listina'!$T:$T,MATCH(CONCATENATE(BE$4,$A31),'Výsledková listina'!$S:$S,0),1))</f>
      </c>
      <c r="BG31" s="81"/>
      <c r="BH31" s="79">
        <f t="shared" si="11"/>
      </c>
      <c r="BI31" s="84"/>
      <c r="BJ31" s="77">
        <f>IF(ISNA(MATCH(CONCATENATE(BJ$4,$A31),'Výsledková listina'!$S:$S,0)),"",INDEX('Výsledková listina'!$C:$C,MATCH(CONCATENATE(BJ$4,$A31),'Výsledková listina'!$S:$S,0),1))</f>
      </c>
      <c r="BK31" s="78">
        <f>IF(ISNA(MATCH(CONCATENATE(BJ$4,$A31),'Výsledková listina'!$S:$S,0)),"",INDEX('Výsledková listina'!$T:$T,MATCH(CONCATENATE(BJ$4,$A31),'Výsledková listina'!$S:$S,0),1))</f>
      </c>
      <c r="BL31" s="81"/>
      <c r="BM31" s="79">
        <f t="shared" si="12"/>
      </c>
      <c r="BN31" s="84"/>
      <c r="BO31" s="77">
        <f>IF(ISNA(MATCH(CONCATENATE(BO$4,$A31),'Výsledková listina'!$S:$S,0)),"",INDEX('Výsledková listina'!$C:$C,MATCH(CONCATENATE(BO$4,$A31),'Výsledková listina'!$S:$S,0),1))</f>
      </c>
      <c r="BP31" s="78">
        <f>IF(ISNA(MATCH(CONCATENATE(BO$4,$A31),'Výsledková listina'!$S:$S,0)),"",INDEX('Výsledková listina'!$T:$T,MATCH(CONCATENATE(BO$4,$A31),'Výsledková listina'!$S:$S,0),1))</f>
      </c>
      <c r="BQ31" s="81"/>
      <c r="BR31" s="79">
        <f t="shared" si="13"/>
      </c>
      <c r="BS31" s="84"/>
      <c r="BT31" s="77">
        <f>IF(ISNA(MATCH(CONCATENATE(BT$4,$A31),'Výsledková listina'!$S:$S,0)),"",INDEX('Výsledková listina'!$C:$C,MATCH(CONCATENATE(BT$4,$A31),'Výsledková listina'!$S:$S,0),1))</f>
      </c>
      <c r="BU31" s="78">
        <f>IF(ISNA(MATCH(CONCATENATE(BT$4,$A31),'Výsledková listina'!$S:$S,0)),"",INDEX('Výsledková listina'!$T:$T,MATCH(CONCATENATE(BT$4,$A31),'Výsledková listina'!$S:$S,0),1))</f>
      </c>
      <c r="BV31" s="81"/>
      <c r="BW31" s="79">
        <f t="shared" si="14"/>
      </c>
      <c r="BX31" s="84"/>
    </row>
    <row r="32" spans="1:76" s="82" customFormat="1" ht="34.5" customHeight="1">
      <c r="A32" s="83">
        <v>27</v>
      </c>
      <c r="B32" s="77">
        <f>IF(ISNA(MATCH(CONCATENATE(B$4,$A32),'Výsledková listina'!$S:$S,0)),"",INDEX('Výsledková listina'!$C:$C,MATCH(CONCATENATE(B$4,$A32),'Výsledková listina'!$S:$S,0),1))</f>
      </c>
      <c r="C32" s="78">
        <f>IF(ISNA(MATCH(CONCATENATE(B$4,$A32),'Výsledková listina'!$S:$S,0)),"",INDEX('Výsledková listina'!$T:$T,MATCH(CONCATENATE(B$4,$A32),'Výsledková listina'!$S:$S,0),1))</f>
      </c>
      <c r="D32" s="81"/>
      <c r="E32" s="79">
        <f t="shared" si="0"/>
      </c>
      <c r="F32" s="84"/>
      <c r="G32" s="77">
        <f>IF(ISNA(MATCH(CONCATENATE(G$4,$A32),'Výsledková listina'!$S:$S,0)),"",INDEX('Výsledková listina'!$C:$C,MATCH(CONCATENATE(G$4,$A32),'Výsledková listina'!$S:$S,0),1))</f>
      </c>
      <c r="H32" s="78">
        <f>IF(ISNA(MATCH(CONCATENATE(G$4,$A32),'Výsledková listina'!$S:$S,0)),"",INDEX('Výsledková listina'!$T:$T,MATCH(CONCATENATE(G$4,$A32),'Výsledková listina'!$S:$S,0),1))</f>
      </c>
      <c r="I32" s="81"/>
      <c r="J32" s="79">
        <f t="shared" si="1"/>
      </c>
      <c r="K32" s="84"/>
      <c r="L32" s="77">
        <f>IF(ISNA(MATCH(CONCATENATE(L$4,$A32),'Výsledková listina'!$S:$S,0)),"",INDEX('Výsledková listina'!$C:$C,MATCH(CONCATENATE(L$4,$A32),'Výsledková listina'!$S:$S,0),1))</f>
      </c>
      <c r="M32" s="78">
        <f>IF(ISNA(MATCH(CONCATENATE(L$4,$A32),'Výsledková listina'!$S:$S,0)),"",INDEX('Výsledková listina'!$T:$T,MATCH(CONCATENATE(L$4,$A32),'Výsledková listina'!$S:$S,0),1))</f>
      </c>
      <c r="N32" s="81"/>
      <c r="O32" s="79">
        <f t="shared" si="2"/>
      </c>
      <c r="P32" s="84"/>
      <c r="Q32" s="77">
        <f>IF(ISNA(MATCH(CONCATENATE(Q$4,$A32),'Výsledková listina'!$S:$S,0)),"",INDEX('Výsledková listina'!$C:$C,MATCH(CONCATENATE(Q$4,$A32),'Výsledková listina'!$S:$S,0),1))</f>
      </c>
      <c r="R32" s="78">
        <f>IF(ISNA(MATCH(CONCATENATE(Q$4,$A32),'Výsledková listina'!$S:$S,0)),"",INDEX('Výsledková listina'!$T:$T,MATCH(CONCATENATE(Q$4,$A32),'Výsledková listina'!$S:$S,0),1))</f>
      </c>
      <c r="S32" s="81"/>
      <c r="T32" s="79">
        <f t="shared" si="3"/>
      </c>
      <c r="U32" s="84"/>
      <c r="V32" s="77">
        <f>IF(ISNA(MATCH(CONCATENATE(V$4,$A32),'Výsledková listina'!$S:$S,0)),"",INDEX('Výsledková listina'!$C:$C,MATCH(CONCATENATE(V$4,$A32),'Výsledková listina'!$S:$S,0),1))</f>
      </c>
      <c r="W32" s="78">
        <f>IF(ISNA(MATCH(CONCATENATE(V$4,$A32),'Výsledková listina'!$S:$S,0)),"",INDEX('Výsledková listina'!$T:$T,MATCH(CONCATENATE(V$4,$A32),'Výsledková listina'!$S:$S,0),1))</f>
      </c>
      <c r="X32" s="81"/>
      <c r="Y32" s="79">
        <f t="shared" si="4"/>
      </c>
      <c r="Z32" s="84"/>
      <c r="AA32" s="77">
        <f>IF(ISNA(MATCH(CONCATENATE(AA$4,$A32),'Výsledková listina'!$S:$S,0)),"",INDEX('Výsledková listina'!$C:$C,MATCH(CONCATENATE(AA$4,$A32),'Výsledková listina'!$S:$S,0),1))</f>
      </c>
      <c r="AB32" s="78">
        <f>IF(ISNA(MATCH(CONCATENATE(AA$4,$A32),'Výsledková listina'!$S:$S,0)),"",INDEX('Výsledková listina'!$T:$T,MATCH(CONCATENATE(AA$4,$A32),'Výsledková listina'!$S:$S,0),1))</f>
      </c>
      <c r="AC32" s="81"/>
      <c r="AD32" s="79">
        <f t="shared" si="5"/>
      </c>
      <c r="AE32" s="84"/>
      <c r="AF32" s="77">
        <f>IF(ISNA(MATCH(CONCATENATE(AF$4,$A32),'Výsledková listina'!$S:$S,0)),"",INDEX('Výsledková listina'!$C:$C,MATCH(CONCATENATE(AF$4,$A32),'Výsledková listina'!$S:$S,0),1))</f>
      </c>
      <c r="AG32" s="78">
        <f>IF(ISNA(MATCH(CONCATENATE(AF$4,$A32),'Výsledková listina'!$S:$S,0)),"",INDEX('Výsledková listina'!$T:$T,MATCH(CONCATENATE(AF$4,$A32),'Výsledková listina'!$S:$S,0),1))</f>
      </c>
      <c r="AH32" s="81"/>
      <c r="AI32" s="79">
        <f t="shared" si="6"/>
      </c>
      <c r="AJ32" s="84"/>
      <c r="AK32" s="77">
        <f>IF(ISNA(MATCH(CONCATENATE(AK$4,$A32),'Výsledková listina'!$S:$S,0)),"",INDEX('Výsledková listina'!$C:$C,MATCH(CONCATENATE(AK$4,$A32),'Výsledková listina'!$S:$S,0),1))</f>
      </c>
      <c r="AL32" s="78">
        <f>IF(ISNA(MATCH(CONCATENATE(AK$4,$A32),'Výsledková listina'!$S:$S,0)),"",INDEX('Výsledková listina'!$T:$T,MATCH(CONCATENATE(AK$4,$A32),'Výsledková listina'!$S:$S,0),1))</f>
      </c>
      <c r="AM32" s="81"/>
      <c r="AN32" s="79">
        <f t="shared" si="7"/>
      </c>
      <c r="AO32" s="84"/>
      <c r="AP32" s="77">
        <f>IF(ISNA(MATCH(CONCATENATE(AP$4,$A32),'Výsledková listina'!$S:$S,0)),"",INDEX('Výsledková listina'!$C:$C,MATCH(CONCATENATE(AP$4,$A32),'Výsledková listina'!$S:$S,0),1))</f>
      </c>
      <c r="AQ32" s="78">
        <f>IF(ISNA(MATCH(CONCATENATE(AP$4,$A32),'Výsledková listina'!$S:$S,0)),"",INDEX('Výsledková listina'!$T:$T,MATCH(CONCATENATE(AP$4,$A32),'Výsledková listina'!$S:$S,0),1))</f>
      </c>
      <c r="AR32" s="81"/>
      <c r="AS32" s="79">
        <f t="shared" si="8"/>
      </c>
      <c r="AT32" s="84"/>
      <c r="AU32" s="77">
        <f>IF(ISNA(MATCH(CONCATENATE(AU$4,$A32),'Výsledková listina'!$S:$S,0)),"",INDEX('Výsledková listina'!$C:$C,MATCH(CONCATENATE(AU$4,$A32),'Výsledková listina'!$S:$S,0),1))</f>
      </c>
      <c r="AV32" s="78">
        <f>IF(ISNA(MATCH(CONCATENATE(AU$4,$A32),'Výsledková listina'!$S:$S,0)),"",INDEX('Výsledková listina'!$T:$T,MATCH(CONCATENATE(AU$4,$A32),'Výsledková listina'!$S:$S,0),1))</f>
      </c>
      <c r="AW32" s="81"/>
      <c r="AX32" s="79">
        <f t="shared" si="9"/>
      </c>
      <c r="AY32" s="84"/>
      <c r="AZ32" s="77">
        <f>IF(ISNA(MATCH(CONCATENATE(AZ$4,$A32),'Výsledková listina'!$S:$S,0)),"",INDEX('Výsledková listina'!$C:$C,MATCH(CONCATENATE(AZ$4,$A32),'Výsledková listina'!$S:$S,0),1))</f>
      </c>
      <c r="BA32" s="78">
        <f>IF(ISNA(MATCH(CONCATENATE(AZ$4,$A32),'Výsledková listina'!$S:$S,0)),"",INDEX('Výsledková listina'!$T:$T,MATCH(CONCATENATE(AZ$4,$A32),'Výsledková listina'!$S:$S,0),1))</f>
      </c>
      <c r="BB32" s="81"/>
      <c r="BC32" s="79">
        <f t="shared" si="10"/>
      </c>
      <c r="BD32" s="84"/>
      <c r="BE32" s="77">
        <f>IF(ISNA(MATCH(CONCATENATE(BE$4,$A32),'Výsledková listina'!$S:$S,0)),"",INDEX('Výsledková listina'!$C:$C,MATCH(CONCATENATE(BE$4,$A32),'Výsledková listina'!$S:$S,0),1))</f>
      </c>
      <c r="BF32" s="78">
        <f>IF(ISNA(MATCH(CONCATENATE(BE$4,$A32),'Výsledková listina'!$S:$S,0)),"",INDEX('Výsledková listina'!$T:$T,MATCH(CONCATENATE(BE$4,$A32),'Výsledková listina'!$S:$S,0),1))</f>
      </c>
      <c r="BG32" s="81"/>
      <c r="BH32" s="79">
        <f t="shared" si="11"/>
      </c>
      <c r="BI32" s="84"/>
      <c r="BJ32" s="77">
        <f>IF(ISNA(MATCH(CONCATENATE(BJ$4,$A32),'Výsledková listina'!$S:$S,0)),"",INDEX('Výsledková listina'!$C:$C,MATCH(CONCATENATE(BJ$4,$A32),'Výsledková listina'!$S:$S,0),1))</f>
      </c>
      <c r="BK32" s="78">
        <f>IF(ISNA(MATCH(CONCATENATE(BJ$4,$A32),'Výsledková listina'!$S:$S,0)),"",INDEX('Výsledková listina'!$T:$T,MATCH(CONCATENATE(BJ$4,$A32),'Výsledková listina'!$S:$S,0),1))</f>
      </c>
      <c r="BL32" s="81"/>
      <c r="BM32" s="79">
        <f t="shared" si="12"/>
      </c>
      <c r="BN32" s="84"/>
      <c r="BO32" s="77">
        <f>IF(ISNA(MATCH(CONCATENATE(BO$4,$A32),'Výsledková listina'!$S:$S,0)),"",INDEX('Výsledková listina'!$C:$C,MATCH(CONCATENATE(BO$4,$A32),'Výsledková listina'!$S:$S,0),1))</f>
      </c>
      <c r="BP32" s="78">
        <f>IF(ISNA(MATCH(CONCATENATE(BO$4,$A32),'Výsledková listina'!$S:$S,0)),"",INDEX('Výsledková listina'!$T:$T,MATCH(CONCATENATE(BO$4,$A32),'Výsledková listina'!$S:$S,0),1))</f>
      </c>
      <c r="BQ32" s="81"/>
      <c r="BR32" s="79">
        <f t="shared" si="13"/>
      </c>
      <c r="BS32" s="84"/>
      <c r="BT32" s="77">
        <f>IF(ISNA(MATCH(CONCATENATE(BT$4,$A32),'Výsledková listina'!$S:$S,0)),"",INDEX('Výsledková listina'!$C:$C,MATCH(CONCATENATE(BT$4,$A32),'Výsledková listina'!$S:$S,0),1))</f>
      </c>
      <c r="BU32" s="78">
        <f>IF(ISNA(MATCH(CONCATENATE(BT$4,$A32),'Výsledková listina'!$S:$S,0)),"",INDEX('Výsledková listina'!$T:$T,MATCH(CONCATENATE(BT$4,$A32),'Výsledková listina'!$S:$S,0),1))</f>
      </c>
      <c r="BV32" s="81"/>
      <c r="BW32" s="79">
        <f t="shared" si="14"/>
      </c>
      <c r="BX32" s="84"/>
    </row>
    <row r="33" spans="1:76" s="82" customFormat="1" ht="34.5" customHeight="1">
      <c r="A33" s="83">
        <v>28</v>
      </c>
      <c r="B33" s="77">
        <f>IF(ISNA(MATCH(CONCATENATE(B$4,$A33),'Výsledková listina'!$S:$S,0)),"",INDEX('Výsledková listina'!$C:$C,MATCH(CONCATENATE(B$4,$A33),'Výsledková listina'!$S:$S,0),1))</f>
      </c>
      <c r="C33" s="78">
        <f>IF(ISNA(MATCH(CONCATENATE(B$4,$A33),'Výsledková listina'!$S:$S,0)),"",INDEX('Výsledková listina'!$T:$T,MATCH(CONCATENATE(B$4,$A33),'Výsledková listina'!$S:$S,0),1))</f>
      </c>
      <c r="D33" s="81"/>
      <c r="E33" s="79">
        <f t="shared" si="0"/>
      </c>
      <c r="F33" s="84"/>
      <c r="G33" s="77">
        <f>IF(ISNA(MATCH(CONCATENATE(G$4,$A33),'Výsledková listina'!$S:$S,0)),"",INDEX('Výsledková listina'!$C:$C,MATCH(CONCATENATE(G$4,$A33),'Výsledková listina'!$S:$S,0),1))</f>
      </c>
      <c r="H33" s="78">
        <f>IF(ISNA(MATCH(CONCATENATE(G$4,$A33),'Výsledková listina'!$S:$S,0)),"",INDEX('Výsledková listina'!$T:$T,MATCH(CONCATENATE(G$4,$A33),'Výsledková listina'!$S:$S,0),1))</f>
      </c>
      <c r="I33" s="81"/>
      <c r="J33" s="79">
        <f t="shared" si="1"/>
      </c>
      <c r="K33" s="84"/>
      <c r="L33" s="77">
        <f>IF(ISNA(MATCH(CONCATENATE(L$4,$A33),'Výsledková listina'!$S:$S,0)),"",INDEX('Výsledková listina'!$C:$C,MATCH(CONCATENATE(L$4,$A33),'Výsledková listina'!$S:$S,0),1))</f>
      </c>
      <c r="M33" s="78">
        <f>IF(ISNA(MATCH(CONCATENATE(L$4,$A33),'Výsledková listina'!$S:$S,0)),"",INDEX('Výsledková listina'!$T:$T,MATCH(CONCATENATE(L$4,$A33),'Výsledková listina'!$S:$S,0),1))</f>
      </c>
      <c r="N33" s="81"/>
      <c r="O33" s="79">
        <f t="shared" si="2"/>
      </c>
      <c r="P33" s="84"/>
      <c r="Q33" s="77">
        <f>IF(ISNA(MATCH(CONCATENATE(Q$4,$A33),'Výsledková listina'!$S:$S,0)),"",INDEX('Výsledková listina'!$C:$C,MATCH(CONCATENATE(Q$4,$A33),'Výsledková listina'!$S:$S,0),1))</f>
      </c>
      <c r="R33" s="78">
        <f>IF(ISNA(MATCH(CONCATENATE(Q$4,$A33),'Výsledková listina'!$S:$S,0)),"",INDEX('Výsledková listina'!$T:$T,MATCH(CONCATENATE(Q$4,$A33),'Výsledková listina'!$S:$S,0),1))</f>
      </c>
      <c r="S33" s="81"/>
      <c r="T33" s="79">
        <f t="shared" si="3"/>
      </c>
      <c r="U33" s="84"/>
      <c r="V33" s="77">
        <f>IF(ISNA(MATCH(CONCATENATE(V$4,$A33),'Výsledková listina'!$S:$S,0)),"",INDEX('Výsledková listina'!$C:$C,MATCH(CONCATENATE(V$4,$A33),'Výsledková listina'!$S:$S,0),1))</f>
      </c>
      <c r="W33" s="78">
        <f>IF(ISNA(MATCH(CONCATENATE(V$4,$A33),'Výsledková listina'!$S:$S,0)),"",INDEX('Výsledková listina'!$T:$T,MATCH(CONCATENATE(V$4,$A33),'Výsledková listina'!$S:$S,0),1))</f>
      </c>
      <c r="X33" s="81"/>
      <c r="Y33" s="79">
        <f t="shared" si="4"/>
      </c>
      <c r="Z33" s="84"/>
      <c r="AA33" s="77">
        <f>IF(ISNA(MATCH(CONCATENATE(AA$4,$A33),'Výsledková listina'!$S:$S,0)),"",INDEX('Výsledková listina'!$C:$C,MATCH(CONCATENATE(AA$4,$A33),'Výsledková listina'!$S:$S,0),1))</f>
      </c>
      <c r="AB33" s="78">
        <f>IF(ISNA(MATCH(CONCATENATE(AA$4,$A33),'Výsledková listina'!$S:$S,0)),"",INDEX('Výsledková listina'!$T:$T,MATCH(CONCATENATE(AA$4,$A33),'Výsledková listina'!$S:$S,0),1))</f>
      </c>
      <c r="AC33" s="81"/>
      <c r="AD33" s="79">
        <f t="shared" si="5"/>
      </c>
      <c r="AE33" s="84"/>
      <c r="AF33" s="77">
        <f>IF(ISNA(MATCH(CONCATENATE(AF$4,$A33),'Výsledková listina'!$S:$S,0)),"",INDEX('Výsledková listina'!$C:$C,MATCH(CONCATENATE(AF$4,$A33),'Výsledková listina'!$S:$S,0),1))</f>
      </c>
      <c r="AG33" s="78">
        <f>IF(ISNA(MATCH(CONCATENATE(AF$4,$A33),'Výsledková listina'!$S:$S,0)),"",INDEX('Výsledková listina'!$T:$T,MATCH(CONCATENATE(AF$4,$A33),'Výsledková listina'!$S:$S,0),1))</f>
      </c>
      <c r="AH33" s="81"/>
      <c r="AI33" s="79">
        <f t="shared" si="6"/>
      </c>
      <c r="AJ33" s="84"/>
      <c r="AK33" s="77">
        <f>IF(ISNA(MATCH(CONCATENATE(AK$4,$A33),'Výsledková listina'!$S:$S,0)),"",INDEX('Výsledková listina'!$C:$C,MATCH(CONCATENATE(AK$4,$A33),'Výsledková listina'!$S:$S,0),1))</f>
      </c>
      <c r="AL33" s="78">
        <f>IF(ISNA(MATCH(CONCATENATE(AK$4,$A33),'Výsledková listina'!$S:$S,0)),"",INDEX('Výsledková listina'!$T:$T,MATCH(CONCATENATE(AK$4,$A33),'Výsledková listina'!$S:$S,0),1))</f>
      </c>
      <c r="AM33" s="81"/>
      <c r="AN33" s="79">
        <f t="shared" si="7"/>
      </c>
      <c r="AO33" s="84"/>
      <c r="AP33" s="77">
        <f>IF(ISNA(MATCH(CONCATENATE(AP$4,$A33),'Výsledková listina'!$S:$S,0)),"",INDEX('Výsledková listina'!$C:$C,MATCH(CONCATENATE(AP$4,$A33),'Výsledková listina'!$S:$S,0),1))</f>
      </c>
      <c r="AQ33" s="78">
        <f>IF(ISNA(MATCH(CONCATENATE(AP$4,$A33),'Výsledková listina'!$S:$S,0)),"",INDEX('Výsledková listina'!$T:$T,MATCH(CONCATENATE(AP$4,$A33),'Výsledková listina'!$S:$S,0),1))</f>
      </c>
      <c r="AR33" s="81"/>
      <c r="AS33" s="79">
        <f t="shared" si="8"/>
      </c>
      <c r="AT33" s="84"/>
      <c r="AU33" s="77">
        <f>IF(ISNA(MATCH(CONCATENATE(AU$4,$A33),'Výsledková listina'!$S:$S,0)),"",INDEX('Výsledková listina'!$C:$C,MATCH(CONCATENATE(AU$4,$A33),'Výsledková listina'!$S:$S,0),1))</f>
      </c>
      <c r="AV33" s="78">
        <f>IF(ISNA(MATCH(CONCATENATE(AU$4,$A33),'Výsledková listina'!$S:$S,0)),"",INDEX('Výsledková listina'!$T:$T,MATCH(CONCATENATE(AU$4,$A33),'Výsledková listina'!$S:$S,0),1))</f>
      </c>
      <c r="AW33" s="81"/>
      <c r="AX33" s="79">
        <f t="shared" si="9"/>
      </c>
      <c r="AY33" s="84"/>
      <c r="AZ33" s="77">
        <f>IF(ISNA(MATCH(CONCATENATE(AZ$4,$A33),'Výsledková listina'!$S:$S,0)),"",INDEX('Výsledková listina'!$C:$C,MATCH(CONCATENATE(AZ$4,$A33),'Výsledková listina'!$S:$S,0),1))</f>
      </c>
      <c r="BA33" s="78">
        <f>IF(ISNA(MATCH(CONCATENATE(AZ$4,$A33),'Výsledková listina'!$S:$S,0)),"",INDEX('Výsledková listina'!$T:$T,MATCH(CONCATENATE(AZ$4,$A33),'Výsledková listina'!$S:$S,0),1))</f>
      </c>
      <c r="BB33" s="81"/>
      <c r="BC33" s="79">
        <f t="shared" si="10"/>
      </c>
      <c r="BD33" s="84"/>
      <c r="BE33" s="77">
        <f>IF(ISNA(MATCH(CONCATENATE(BE$4,$A33),'Výsledková listina'!$S:$S,0)),"",INDEX('Výsledková listina'!$C:$C,MATCH(CONCATENATE(BE$4,$A33),'Výsledková listina'!$S:$S,0),1))</f>
      </c>
      <c r="BF33" s="78">
        <f>IF(ISNA(MATCH(CONCATENATE(BE$4,$A33),'Výsledková listina'!$S:$S,0)),"",INDEX('Výsledková listina'!$T:$T,MATCH(CONCATENATE(BE$4,$A33),'Výsledková listina'!$S:$S,0),1))</f>
      </c>
      <c r="BG33" s="81"/>
      <c r="BH33" s="79">
        <f t="shared" si="11"/>
      </c>
      <c r="BI33" s="84"/>
      <c r="BJ33" s="77">
        <f>IF(ISNA(MATCH(CONCATENATE(BJ$4,$A33),'Výsledková listina'!$S:$S,0)),"",INDEX('Výsledková listina'!$C:$C,MATCH(CONCATENATE(BJ$4,$A33),'Výsledková listina'!$S:$S,0),1))</f>
      </c>
      <c r="BK33" s="78">
        <f>IF(ISNA(MATCH(CONCATENATE(BJ$4,$A33),'Výsledková listina'!$S:$S,0)),"",INDEX('Výsledková listina'!$T:$T,MATCH(CONCATENATE(BJ$4,$A33),'Výsledková listina'!$S:$S,0),1))</f>
      </c>
      <c r="BL33" s="81"/>
      <c r="BM33" s="79">
        <f t="shared" si="12"/>
      </c>
      <c r="BN33" s="84"/>
      <c r="BO33" s="77">
        <f>IF(ISNA(MATCH(CONCATENATE(BO$4,$A33),'Výsledková listina'!$S:$S,0)),"",INDEX('Výsledková listina'!$C:$C,MATCH(CONCATENATE(BO$4,$A33),'Výsledková listina'!$S:$S,0),1))</f>
      </c>
      <c r="BP33" s="78">
        <f>IF(ISNA(MATCH(CONCATENATE(BO$4,$A33),'Výsledková listina'!$S:$S,0)),"",INDEX('Výsledková listina'!$T:$T,MATCH(CONCATENATE(BO$4,$A33),'Výsledková listina'!$S:$S,0),1))</f>
      </c>
      <c r="BQ33" s="81"/>
      <c r="BR33" s="79">
        <f t="shared" si="13"/>
      </c>
      <c r="BS33" s="84"/>
      <c r="BT33" s="77">
        <f>IF(ISNA(MATCH(CONCATENATE(BT$4,$A33),'Výsledková listina'!$S:$S,0)),"",INDEX('Výsledková listina'!$C:$C,MATCH(CONCATENATE(BT$4,$A33),'Výsledková listina'!$S:$S,0),1))</f>
      </c>
      <c r="BU33" s="78">
        <f>IF(ISNA(MATCH(CONCATENATE(BT$4,$A33),'Výsledková listina'!$S:$S,0)),"",INDEX('Výsledková listina'!$T:$T,MATCH(CONCATENATE(BT$4,$A33),'Výsledková listina'!$S:$S,0),1))</f>
      </c>
      <c r="BV33" s="81"/>
      <c r="BW33" s="79">
        <f t="shared" si="14"/>
      </c>
      <c r="BX33" s="84"/>
    </row>
    <row r="34" spans="1:76" s="82" customFormat="1" ht="34.5" customHeight="1">
      <c r="A34" s="83">
        <v>29</v>
      </c>
      <c r="B34" s="77">
        <f>IF(ISNA(MATCH(CONCATENATE(B$4,$A34),'Výsledková listina'!$S:$S,0)),"",INDEX('Výsledková listina'!$C:$C,MATCH(CONCATENATE(B$4,$A34),'Výsledková listina'!$S:$S,0),1))</f>
      </c>
      <c r="C34" s="78">
        <f>IF(ISNA(MATCH(CONCATENATE(B$4,$A34),'Výsledková listina'!$S:$S,0)),"",INDEX('Výsledková listina'!$T:$T,MATCH(CONCATENATE(B$4,$A34),'Výsledková listina'!$S:$S,0),1))</f>
      </c>
      <c r="D34" s="81"/>
      <c r="E34" s="79">
        <f t="shared" si="0"/>
      </c>
      <c r="F34" s="84"/>
      <c r="G34" s="77">
        <f>IF(ISNA(MATCH(CONCATENATE(G$4,$A34),'Výsledková listina'!$S:$S,0)),"",INDEX('Výsledková listina'!$C:$C,MATCH(CONCATENATE(G$4,$A34),'Výsledková listina'!$S:$S,0),1))</f>
      </c>
      <c r="H34" s="78">
        <f>IF(ISNA(MATCH(CONCATENATE(G$4,$A34),'Výsledková listina'!$S:$S,0)),"",INDEX('Výsledková listina'!$T:$T,MATCH(CONCATENATE(G$4,$A34),'Výsledková listina'!$S:$S,0),1))</f>
      </c>
      <c r="I34" s="81"/>
      <c r="J34" s="79">
        <f t="shared" si="1"/>
      </c>
      <c r="K34" s="84"/>
      <c r="L34" s="77">
        <f>IF(ISNA(MATCH(CONCATENATE(L$4,$A34),'Výsledková listina'!$S:$S,0)),"",INDEX('Výsledková listina'!$C:$C,MATCH(CONCATENATE(L$4,$A34),'Výsledková listina'!$S:$S,0),1))</f>
      </c>
      <c r="M34" s="78">
        <f>IF(ISNA(MATCH(CONCATENATE(L$4,$A34),'Výsledková listina'!$S:$S,0)),"",INDEX('Výsledková listina'!$T:$T,MATCH(CONCATENATE(L$4,$A34),'Výsledková listina'!$S:$S,0),1))</f>
      </c>
      <c r="N34" s="81"/>
      <c r="O34" s="79">
        <f t="shared" si="2"/>
      </c>
      <c r="P34" s="84"/>
      <c r="Q34" s="77">
        <f>IF(ISNA(MATCH(CONCATENATE(Q$4,$A34),'Výsledková listina'!$S:$S,0)),"",INDEX('Výsledková listina'!$C:$C,MATCH(CONCATENATE(Q$4,$A34),'Výsledková listina'!$S:$S,0),1))</f>
      </c>
      <c r="R34" s="78">
        <f>IF(ISNA(MATCH(CONCATENATE(Q$4,$A34),'Výsledková listina'!$S:$S,0)),"",INDEX('Výsledková listina'!$T:$T,MATCH(CONCATENATE(Q$4,$A34),'Výsledková listina'!$S:$S,0),1))</f>
      </c>
      <c r="S34" s="81"/>
      <c r="T34" s="79">
        <f t="shared" si="3"/>
      </c>
      <c r="U34" s="84"/>
      <c r="V34" s="77">
        <f>IF(ISNA(MATCH(CONCATENATE(V$4,$A34),'Výsledková listina'!$S:$S,0)),"",INDEX('Výsledková listina'!$C:$C,MATCH(CONCATENATE(V$4,$A34),'Výsledková listina'!$S:$S,0),1))</f>
      </c>
      <c r="W34" s="78">
        <f>IF(ISNA(MATCH(CONCATENATE(V$4,$A34),'Výsledková listina'!$S:$S,0)),"",INDEX('Výsledková listina'!$T:$T,MATCH(CONCATENATE(V$4,$A34),'Výsledková listina'!$S:$S,0),1))</f>
      </c>
      <c r="X34" s="81"/>
      <c r="Y34" s="79">
        <f t="shared" si="4"/>
      </c>
      <c r="Z34" s="84"/>
      <c r="AA34" s="77">
        <f>IF(ISNA(MATCH(CONCATENATE(AA$4,$A34),'Výsledková listina'!$S:$S,0)),"",INDEX('Výsledková listina'!$C:$C,MATCH(CONCATENATE(AA$4,$A34),'Výsledková listina'!$S:$S,0),1))</f>
      </c>
      <c r="AB34" s="78">
        <f>IF(ISNA(MATCH(CONCATENATE(AA$4,$A34),'Výsledková listina'!$S:$S,0)),"",INDEX('Výsledková listina'!$T:$T,MATCH(CONCATENATE(AA$4,$A34),'Výsledková listina'!$S:$S,0),1))</f>
      </c>
      <c r="AC34" s="81"/>
      <c r="AD34" s="79">
        <f t="shared" si="5"/>
      </c>
      <c r="AE34" s="84"/>
      <c r="AF34" s="77">
        <f>IF(ISNA(MATCH(CONCATENATE(AF$4,$A34),'Výsledková listina'!$S:$S,0)),"",INDEX('Výsledková listina'!$C:$C,MATCH(CONCATENATE(AF$4,$A34),'Výsledková listina'!$S:$S,0),1))</f>
      </c>
      <c r="AG34" s="78">
        <f>IF(ISNA(MATCH(CONCATENATE(AF$4,$A34),'Výsledková listina'!$S:$S,0)),"",INDEX('Výsledková listina'!$T:$T,MATCH(CONCATENATE(AF$4,$A34),'Výsledková listina'!$S:$S,0),1))</f>
      </c>
      <c r="AH34" s="81"/>
      <c r="AI34" s="79">
        <f t="shared" si="6"/>
      </c>
      <c r="AJ34" s="84"/>
      <c r="AK34" s="77">
        <f>IF(ISNA(MATCH(CONCATENATE(AK$4,$A34),'Výsledková listina'!$S:$S,0)),"",INDEX('Výsledková listina'!$C:$C,MATCH(CONCATENATE(AK$4,$A34),'Výsledková listina'!$S:$S,0),1))</f>
      </c>
      <c r="AL34" s="78">
        <f>IF(ISNA(MATCH(CONCATENATE(AK$4,$A34),'Výsledková listina'!$S:$S,0)),"",INDEX('Výsledková listina'!$T:$T,MATCH(CONCATENATE(AK$4,$A34),'Výsledková listina'!$S:$S,0),1))</f>
      </c>
      <c r="AM34" s="81"/>
      <c r="AN34" s="79">
        <f t="shared" si="7"/>
      </c>
      <c r="AO34" s="84"/>
      <c r="AP34" s="77">
        <f>IF(ISNA(MATCH(CONCATENATE(AP$4,$A34),'Výsledková listina'!$S:$S,0)),"",INDEX('Výsledková listina'!$C:$C,MATCH(CONCATENATE(AP$4,$A34),'Výsledková listina'!$S:$S,0),1))</f>
      </c>
      <c r="AQ34" s="78">
        <f>IF(ISNA(MATCH(CONCATENATE(AP$4,$A34),'Výsledková listina'!$S:$S,0)),"",INDEX('Výsledková listina'!$T:$T,MATCH(CONCATENATE(AP$4,$A34),'Výsledková listina'!$S:$S,0),1))</f>
      </c>
      <c r="AR34" s="81"/>
      <c r="AS34" s="79">
        <f t="shared" si="8"/>
      </c>
      <c r="AT34" s="84"/>
      <c r="AU34" s="77">
        <f>IF(ISNA(MATCH(CONCATENATE(AU$4,$A34),'Výsledková listina'!$S:$S,0)),"",INDEX('Výsledková listina'!$C:$C,MATCH(CONCATENATE(AU$4,$A34),'Výsledková listina'!$S:$S,0),1))</f>
      </c>
      <c r="AV34" s="78">
        <f>IF(ISNA(MATCH(CONCATENATE(AU$4,$A34),'Výsledková listina'!$S:$S,0)),"",INDEX('Výsledková listina'!$T:$T,MATCH(CONCATENATE(AU$4,$A34),'Výsledková listina'!$S:$S,0),1))</f>
      </c>
      <c r="AW34" s="81"/>
      <c r="AX34" s="79">
        <f t="shared" si="9"/>
      </c>
      <c r="AY34" s="84"/>
      <c r="AZ34" s="77">
        <f>IF(ISNA(MATCH(CONCATENATE(AZ$4,$A34),'Výsledková listina'!$S:$S,0)),"",INDEX('Výsledková listina'!$C:$C,MATCH(CONCATENATE(AZ$4,$A34),'Výsledková listina'!$S:$S,0),1))</f>
      </c>
      <c r="BA34" s="78">
        <f>IF(ISNA(MATCH(CONCATENATE(AZ$4,$A34),'Výsledková listina'!$S:$S,0)),"",INDEX('Výsledková listina'!$T:$T,MATCH(CONCATENATE(AZ$4,$A34),'Výsledková listina'!$S:$S,0),1))</f>
      </c>
      <c r="BB34" s="81"/>
      <c r="BC34" s="79">
        <f t="shared" si="10"/>
      </c>
      <c r="BD34" s="84"/>
      <c r="BE34" s="77">
        <f>IF(ISNA(MATCH(CONCATENATE(BE$4,$A34),'Výsledková listina'!$S:$S,0)),"",INDEX('Výsledková listina'!$C:$C,MATCH(CONCATENATE(BE$4,$A34),'Výsledková listina'!$S:$S,0),1))</f>
      </c>
      <c r="BF34" s="78">
        <f>IF(ISNA(MATCH(CONCATENATE(BE$4,$A34),'Výsledková listina'!$S:$S,0)),"",INDEX('Výsledková listina'!$T:$T,MATCH(CONCATENATE(BE$4,$A34),'Výsledková listina'!$S:$S,0),1))</f>
      </c>
      <c r="BG34" s="81"/>
      <c r="BH34" s="79">
        <f t="shared" si="11"/>
      </c>
      <c r="BI34" s="84"/>
      <c r="BJ34" s="77">
        <f>IF(ISNA(MATCH(CONCATENATE(BJ$4,$A34),'Výsledková listina'!$S:$S,0)),"",INDEX('Výsledková listina'!$C:$C,MATCH(CONCATENATE(BJ$4,$A34),'Výsledková listina'!$S:$S,0),1))</f>
      </c>
      <c r="BK34" s="78">
        <f>IF(ISNA(MATCH(CONCATENATE(BJ$4,$A34),'Výsledková listina'!$S:$S,0)),"",INDEX('Výsledková listina'!$T:$T,MATCH(CONCATENATE(BJ$4,$A34),'Výsledková listina'!$S:$S,0),1))</f>
      </c>
      <c r="BL34" s="81"/>
      <c r="BM34" s="79">
        <f t="shared" si="12"/>
      </c>
      <c r="BN34" s="84"/>
      <c r="BO34" s="77">
        <f>IF(ISNA(MATCH(CONCATENATE(BO$4,$A34),'Výsledková listina'!$S:$S,0)),"",INDEX('Výsledková listina'!$C:$C,MATCH(CONCATENATE(BO$4,$A34),'Výsledková listina'!$S:$S,0),1))</f>
      </c>
      <c r="BP34" s="78">
        <f>IF(ISNA(MATCH(CONCATENATE(BO$4,$A34),'Výsledková listina'!$S:$S,0)),"",INDEX('Výsledková listina'!$T:$T,MATCH(CONCATENATE(BO$4,$A34),'Výsledková listina'!$S:$S,0),1))</f>
      </c>
      <c r="BQ34" s="81"/>
      <c r="BR34" s="79">
        <f t="shared" si="13"/>
      </c>
      <c r="BS34" s="84"/>
      <c r="BT34" s="77">
        <f>IF(ISNA(MATCH(CONCATENATE(BT$4,$A34),'Výsledková listina'!$S:$S,0)),"",INDEX('Výsledková listina'!$C:$C,MATCH(CONCATENATE(BT$4,$A34),'Výsledková listina'!$S:$S,0),1))</f>
      </c>
      <c r="BU34" s="78">
        <f>IF(ISNA(MATCH(CONCATENATE(BT$4,$A34),'Výsledková listina'!$S:$S,0)),"",INDEX('Výsledková listina'!$T:$T,MATCH(CONCATENATE(BT$4,$A34),'Výsledková listina'!$S:$S,0),1))</f>
      </c>
      <c r="BV34" s="81"/>
      <c r="BW34" s="79">
        <f t="shared" si="14"/>
      </c>
      <c r="BX34" s="84"/>
    </row>
    <row r="35" spans="1:76" s="82" customFormat="1" ht="34.5" customHeight="1">
      <c r="A35" s="85">
        <v>30</v>
      </c>
      <c r="B35" s="86">
        <f>IF(ISNA(MATCH(CONCATENATE(B$4,$A35),'Výsledková listina'!$S:$S,0)),"",INDEX('Výsledková listina'!$C:$C,MATCH(CONCATENATE(B$4,$A35),'Výsledková listina'!$S:$S,0),1))</f>
      </c>
      <c r="C35" s="87">
        <f>IF(ISNA(MATCH(CONCATENATE(B$4,$A35),'Výsledková listina'!$S:$S,0)),"",INDEX('Výsledková listina'!$T:$T,MATCH(CONCATENATE(B$4,$A35),'Výsledková listina'!$S:$S,0),1))</f>
      </c>
      <c r="D35" s="88"/>
      <c r="E35" s="89">
        <f t="shared" si="0"/>
      </c>
      <c r="F35" s="90"/>
      <c r="G35" s="86">
        <f>IF(ISNA(MATCH(CONCATENATE(G$4,$A35),'Výsledková listina'!$S:$S,0)),"",INDEX('Výsledková listina'!$C:$C,MATCH(CONCATENATE(G$4,$A35),'Výsledková listina'!$S:$S,0),1))</f>
      </c>
      <c r="H35" s="87">
        <f>IF(ISNA(MATCH(CONCATENATE(G$4,$A35),'Výsledková listina'!$S:$S,0)),"",INDEX('Výsledková listina'!$T:$T,MATCH(CONCATENATE(G$4,$A35),'Výsledková listina'!$S:$S,0),1))</f>
      </c>
      <c r="I35" s="88"/>
      <c r="J35" s="89">
        <f t="shared" si="1"/>
      </c>
      <c r="K35" s="90"/>
      <c r="L35" s="86">
        <f>IF(ISNA(MATCH(CONCATENATE(L$4,$A35),'Výsledková listina'!$S:$S,0)),"",INDEX('Výsledková listina'!$C:$C,MATCH(CONCATENATE(L$4,$A35),'Výsledková listina'!$S:$S,0),1))</f>
      </c>
      <c r="M35" s="87">
        <f>IF(ISNA(MATCH(CONCATENATE(L$4,$A35),'Výsledková listina'!$S:$S,0)),"",INDEX('Výsledková listina'!$T:$T,MATCH(CONCATENATE(L$4,$A35),'Výsledková listina'!$S:$S,0),1))</f>
      </c>
      <c r="N35" s="88"/>
      <c r="O35" s="89">
        <f t="shared" si="2"/>
      </c>
      <c r="P35" s="90"/>
      <c r="Q35" s="86">
        <f>IF(ISNA(MATCH(CONCATENATE(Q$4,$A35),'Výsledková listina'!$S:$S,0)),"",INDEX('Výsledková listina'!$C:$C,MATCH(CONCATENATE(Q$4,$A35),'Výsledková listina'!$S:$S,0),1))</f>
      </c>
      <c r="R35" s="87">
        <f>IF(ISNA(MATCH(CONCATENATE(Q$4,$A35),'Výsledková listina'!$S:$S,0)),"",INDEX('Výsledková listina'!$T:$T,MATCH(CONCATENATE(Q$4,$A35),'Výsledková listina'!$S:$S,0),1))</f>
      </c>
      <c r="S35" s="88"/>
      <c r="T35" s="89">
        <f t="shared" si="3"/>
      </c>
      <c r="U35" s="90"/>
      <c r="V35" s="86">
        <f>IF(ISNA(MATCH(CONCATENATE(V$4,$A35),'Výsledková listina'!$S:$S,0)),"",INDEX('Výsledková listina'!$C:$C,MATCH(CONCATENATE(V$4,$A35),'Výsledková listina'!$S:$S,0),1))</f>
      </c>
      <c r="W35" s="87">
        <f>IF(ISNA(MATCH(CONCATENATE(V$4,$A35),'Výsledková listina'!$S:$S,0)),"",INDEX('Výsledková listina'!$T:$T,MATCH(CONCATENATE(V$4,$A35),'Výsledková listina'!$S:$S,0),1))</f>
      </c>
      <c r="X35" s="88"/>
      <c r="Y35" s="89">
        <f t="shared" si="4"/>
      </c>
      <c r="Z35" s="90"/>
      <c r="AA35" s="86">
        <f>IF(ISNA(MATCH(CONCATENATE(AA$4,$A35),'Výsledková listina'!$S:$S,0)),"",INDEX('Výsledková listina'!$C:$C,MATCH(CONCATENATE(AA$4,$A35),'Výsledková listina'!$S:$S,0),1))</f>
      </c>
      <c r="AB35" s="87">
        <f>IF(ISNA(MATCH(CONCATENATE(AA$4,$A35),'Výsledková listina'!$S:$S,0)),"",INDEX('Výsledková listina'!$T:$T,MATCH(CONCATENATE(AA$4,$A35),'Výsledková listina'!$S:$S,0),1))</f>
      </c>
      <c r="AC35" s="88"/>
      <c r="AD35" s="89">
        <f t="shared" si="5"/>
      </c>
      <c r="AE35" s="90"/>
      <c r="AF35" s="86">
        <f>IF(ISNA(MATCH(CONCATENATE(AF$4,$A35),'Výsledková listina'!$S:$S,0)),"",INDEX('Výsledková listina'!$C:$C,MATCH(CONCATENATE(AF$4,$A35),'Výsledková listina'!$S:$S,0),1))</f>
      </c>
      <c r="AG35" s="87">
        <f>IF(ISNA(MATCH(CONCATENATE(AF$4,$A35),'Výsledková listina'!$S:$S,0)),"",INDEX('Výsledková listina'!$T:$T,MATCH(CONCATENATE(AF$4,$A35),'Výsledková listina'!$S:$S,0),1))</f>
      </c>
      <c r="AH35" s="88"/>
      <c r="AI35" s="89">
        <f t="shared" si="6"/>
      </c>
      <c r="AJ35" s="90"/>
      <c r="AK35" s="86">
        <f>IF(ISNA(MATCH(CONCATENATE(AK$4,$A35),'Výsledková listina'!$S:$S,0)),"",INDEX('Výsledková listina'!$C:$C,MATCH(CONCATENATE(AK$4,$A35),'Výsledková listina'!$S:$S,0),1))</f>
      </c>
      <c r="AL35" s="87">
        <f>IF(ISNA(MATCH(CONCATENATE(AK$4,$A35),'Výsledková listina'!$S:$S,0)),"",INDEX('Výsledková listina'!$T:$T,MATCH(CONCATENATE(AK$4,$A35),'Výsledková listina'!$S:$S,0),1))</f>
      </c>
      <c r="AM35" s="88"/>
      <c r="AN35" s="89">
        <f t="shared" si="7"/>
      </c>
      <c r="AO35" s="90"/>
      <c r="AP35" s="86">
        <f>IF(ISNA(MATCH(CONCATENATE(AP$4,$A35),'Výsledková listina'!$S:$S,0)),"",INDEX('Výsledková listina'!$C:$C,MATCH(CONCATENATE(AP$4,$A35),'Výsledková listina'!$S:$S,0),1))</f>
      </c>
      <c r="AQ35" s="87">
        <f>IF(ISNA(MATCH(CONCATENATE(AP$4,$A35),'Výsledková listina'!$S:$S,0)),"",INDEX('Výsledková listina'!$T:$T,MATCH(CONCATENATE(AP$4,$A35),'Výsledková listina'!$S:$S,0),1))</f>
      </c>
      <c r="AR35" s="88"/>
      <c r="AS35" s="89">
        <f t="shared" si="8"/>
      </c>
      <c r="AT35" s="90"/>
      <c r="AU35" s="86">
        <f>IF(ISNA(MATCH(CONCATENATE(AU$4,$A35),'Výsledková listina'!$S:$S,0)),"",INDEX('Výsledková listina'!$C:$C,MATCH(CONCATENATE(AU$4,$A35),'Výsledková listina'!$S:$S,0),1))</f>
      </c>
      <c r="AV35" s="87">
        <f>IF(ISNA(MATCH(CONCATENATE(AU$4,$A35),'Výsledková listina'!$S:$S,0)),"",INDEX('Výsledková listina'!$T:$T,MATCH(CONCATENATE(AU$4,$A35),'Výsledková listina'!$S:$S,0),1))</f>
      </c>
      <c r="AW35" s="88"/>
      <c r="AX35" s="89">
        <f t="shared" si="9"/>
      </c>
      <c r="AY35" s="90"/>
      <c r="AZ35" s="86">
        <f>IF(ISNA(MATCH(CONCATENATE(AZ$4,$A35),'Výsledková listina'!$S:$S,0)),"",INDEX('Výsledková listina'!$C:$C,MATCH(CONCATENATE(AZ$4,$A35),'Výsledková listina'!$S:$S,0),1))</f>
      </c>
      <c r="BA35" s="87">
        <f>IF(ISNA(MATCH(CONCATENATE(AZ$4,$A35),'Výsledková listina'!$S:$S,0)),"",INDEX('Výsledková listina'!$T:$T,MATCH(CONCATENATE(AZ$4,$A35),'Výsledková listina'!$S:$S,0),1))</f>
      </c>
      <c r="BB35" s="88"/>
      <c r="BC35" s="89">
        <f t="shared" si="10"/>
      </c>
      <c r="BD35" s="90"/>
      <c r="BE35" s="86">
        <f>IF(ISNA(MATCH(CONCATENATE(BE$4,$A35),'Výsledková listina'!$S:$S,0)),"",INDEX('Výsledková listina'!$C:$C,MATCH(CONCATENATE(BE$4,$A35),'Výsledková listina'!$S:$S,0),1))</f>
      </c>
      <c r="BF35" s="87">
        <f>IF(ISNA(MATCH(CONCATENATE(BE$4,$A35),'Výsledková listina'!$S:$S,0)),"",INDEX('Výsledková listina'!$T:$T,MATCH(CONCATENATE(BE$4,$A35),'Výsledková listina'!$S:$S,0),1))</f>
      </c>
      <c r="BG35" s="88"/>
      <c r="BH35" s="89">
        <f t="shared" si="11"/>
      </c>
      <c r="BI35" s="90"/>
      <c r="BJ35" s="86">
        <f>IF(ISNA(MATCH(CONCATENATE(BJ$4,$A35),'Výsledková listina'!$S:$S,0)),"",INDEX('Výsledková listina'!$C:$C,MATCH(CONCATENATE(BJ$4,$A35),'Výsledková listina'!$S:$S,0),1))</f>
      </c>
      <c r="BK35" s="87">
        <f>IF(ISNA(MATCH(CONCATENATE(BJ$4,$A35),'Výsledková listina'!$S:$S,0)),"",INDEX('Výsledková listina'!$T:$T,MATCH(CONCATENATE(BJ$4,$A35),'Výsledková listina'!$S:$S,0),1))</f>
      </c>
      <c r="BL35" s="88"/>
      <c r="BM35" s="89">
        <f t="shared" si="12"/>
      </c>
      <c r="BN35" s="90"/>
      <c r="BO35" s="86">
        <f>IF(ISNA(MATCH(CONCATENATE(BO$4,$A35),'Výsledková listina'!$S:$S,0)),"",INDEX('Výsledková listina'!$C:$C,MATCH(CONCATENATE(BO$4,$A35),'Výsledková listina'!$S:$S,0),1))</f>
      </c>
      <c r="BP35" s="87">
        <f>IF(ISNA(MATCH(CONCATENATE(BO$4,$A35),'Výsledková listina'!$S:$S,0)),"",INDEX('Výsledková listina'!$T:$T,MATCH(CONCATENATE(BO$4,$A35),'Výsledková listina'!$S:$S,0),1))</f>
      </c>
      <c r="BQ35" s="88"/>
      <c r="BR35" s="89">
        <f t="shared" si="13"/>
      </c>
      <c r="BS35" s="90"/>
      <c r="BT35" s="86">
        <f>IF(ISNA(MATCH(CONCATENATE(BT$4,$A35),'Výsledková listina'!$S:$S,0)),"",INDEX('Výsledková listina'!$C:$C,MATCH(CONCATENATE(BT$4,$A35),'Výsledková listina'!$S:$S,0),1))</f>
      </c>
      <c r="BU35" s="87">
        <f>IF(ISNA(MATCH(CONCATENATE(BT$4,$A35),'Výsledková listina'!$S:$S,0)),"",INDEX('Výsledková listina'!$T:$T,MATCH(CONCATENATE(BT$4,$A35),'Výsledková listina'!$S:$S,0),1))</f>
      </c>
      <c r="BV35" s="88"/>
      <c r="BW35" s="89">
        <f t="shared" si="14"/>
      </c>
      <c r="BX35" s="90"/>
    </row>
    <row r="37" spans="2:73" ht="15.75">
      <c r="B37" s="6"/>
      <c r="C37" s="6"/>
      <c r="G37" s="6"/>
      <c r="H37" s="6"/>
      <c r="L37" s="6"/>
      <c r="M37" s="6"/>
      <c r="Q37" s="6"/>
      <c r="R37" s="6"/>
      <c r="V37" s="6"/>
      <c r="W37" s="6"/>
      <c r="AA37" s="6"/>
      <c r="AB37" s="6"/>
      <c r="AF37" s="6"/>
      <c r="AG37" s="6"/>
      <c r="AK37" s="6"/>
      <c r="AL37" s="6"/>
      <c r="AP37" s="6"/>
      <c r="AQ37" s="6"/>
      <c r="AU37" s="6"/>
      <c r="AV37" s="6"/>
      <c r="AZ37" s="6"/>
      <c r="BA37" s="6"/>
      <c r="BE37" s="6"/>
      <c r="BF37" s="6"/>
      <c r="BJ37" s="6"/>
      <c r="BK37" s="6"/>
      <c r="BO37" s="6"/>
      <c r="BP37" s="6"/>
      <c r="BT37" s="6"/>
      <c r="BU37" s="6"/>
    </row>
    <row r="38" spans="2:3" ht="15.75">
      <c r="B38" s="91"/>
      <c r="C38" s="91"/>
    </row>
  </sheetData>
  <sheetProtection selectLockedCells="1" selectUnlockedCells="1"/>
  <mergeCells count="61">
    <mergeCell ref="BT4:BX4"/>
    <mergeCell ref="AP4:AT4"/>
    <mergeCell ref="AU4:AY4"/>
    <mergeCell ref="AZ4:BD4"/>
    <mergeCell ref="BE4:BI4"/>
    <mergeCell ref="BJ4:BN4"/>
    <mergeCell ref="BO4:BS4"/>
    <mergeCell ref="BO3:BS3"/>
    <mergeCell ref="BT3:BX3"/>
    <mergeCell ref="B4:F4"/>
    <mergeCell ref="G4:K4"/>
    <mergeCell ref="L4:P4"/>
    <mergeCell ref="Q4:U4"/>
    <mergeCell ref="V4:Z4"/>
    <mergeCell ref="AA4:AE4"/>
    <mergeCell ref="AF4:AJ4"/>
    <mergeCell ref="AK4:AO4"/>
    <mergeCell ref="AK3:AO3"/>
    <mergeCell ref="AP3:AT3"/>
    <mergeCell ref="AU3:AY3"/>
    <mergeCell ref="AZ3:BD3"/>
    <mergeCell ref="BE3:BI3"/>
    <mergeCell ref="BJ3:BN3"/>
    <mergeCell ref="BO2:BS2"/>
    <mergeCell ref="BT2:BX2"/>
    <mergeCell ref="A3:A5"/>
    <mergeCell ref="B3:F3"/>
    <mergeCell ref="G3:K3"/>
    <mergeCell ref="L3:P3"/>
    <mergeCell ref="Q3:U3"/>
    <mergeCell ref="V3:Z3"/>
    <mergeCell ref="AA3:AE3"/>
    <mergeCell ref="AF3:AJ3"/>
    <mergeCell ref="AK2:AO2"/>
    <mergeCell ref="AP2:AT2"/>
    <mergeCell ref="AU2:AY2"/>
    <mergeCell ref="AZ2:BD2"/>
    <mergeCell ref="BE2:BI2"/>
    <mergeCell ref="BJ2:BN2"/>
    <mergeCell ref="BJ1:BN1"/>
    <mergeCell ref="BO1:BS1"/>
    <mergeCell ref="BT1:BX1"/>
    <mergeCell ref="B2:F2"/>
    <mergeCell ref="G2:K2"/>
    <mergeCell ref="L2:P2"/>
    <mergeCell ref="Q2:U2"/>
    <mergeCell ref="V2:Z2"/>
    <mergeCell ref="AA2:AE2"/>
    <mergeCell ref="AF2:AJ2"/>
    <mergeCell ref="AF1:AJ1"/>
    <mergeCell ref="AK1:AO1"/>
    <mergeCell ref="AP1:AT1"/>
    <mergeCell ref="AU1:AY1"/>
    <mergeCell ref="AZ1:BD1"/>
    <mergeCell ref="BE1:BI1"/>
    <mergeCell ref="B1:F1"/>
    <mergeCell ref="G1:K1"/>
    <mergeCell ref="L1:P1"/>
    <mergeCell ref="Q1:U1"/>
    <mergeCell ref="V1:Z1"/>
    <mergeCell ref="AA1:AE1"/>
  </mergeCells>
  <printOptions horizontalCentered="1"/>
  <pageMargins left="0.19652777777777777" right="0.19652777777777777" top="0.6305555555555555" bottom="0.39305555555555555" header="0.31527777777777777" footer="0.19652777777777777"/>
  <pageSetup fitToWidth="0" fitToHeight="1" horizontalDpi="300" verticalDpi="3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80" zoomScaleNormal="75" zoomScaleSheetLayoutView="80" zoomScalePageLayoutView="0" workbookViewId="0" topLeftCell="A3">
      <pane xSplit="1" ySplit="3" topLeftCell="B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J9" sqref="J9"/>
    </sheetView>
  </sheetViews>
  <sheetFormatPr defaultColWidth="5.25390625" defaultRowHeight="12.75"/>
  <cols>
    <col min="1" max="1" width="6.375" style="66" customWidth="1"/>
    <col min="2" max="2" width="25.75390625" style="67" customWidth="1"/>
    <col min="3" max="3" width="30.75390625" style="67" customWidth="1"/>
    <col min="4" max="4" width="10.75390625" style="1" customWidth="1"/>
    <col min="5" max="5" width="7.125" style="68" customWidth="1"/>
    <col min="6" max="6" width="15.75390625" style="1" customWidth="1"/>
    <col min="7" max="7" width="25.75390625" style="67" customWidth="1"/>
    <col min="8" max="8" width="30.75390625" style="67" customWidth="1"/>
    <col min="9" max="9" width="10.75390625" style="1" customWidth="1"/>
    <col min="10" max="10" width="7.125" style="68" customWidth="1"/>
    <col min="11" max="11" width="15.75390625" style="1" customWidth="1"/>
    <col min="12" max="12" width="25.75390625" style="67" customWidth="1"/>
    <col min="13" max="13" width="30.75390625" style="67" customWidth="1"/>
    <col min="14" max="14" width="10.75390625" style="1" customWidth="1"/>
    <col min="15" max="15" width="6.75390625" style="68" customWidth="1"/>
    <col min="16" max="16" width="15.75390625" style="1" customWidth="1"/>
    <col min="17" max="17" width="25.75390625" style="67" customWidth="1"/>
    <col min="18" max="18" width="30.75390625" style="67" customWidth="1"/>
    <col min="19" max="19" width="10.75390625" style="1" customWidth="1"/>
    <col min="20" max="20" width="6.75390625" style="68" customWidth="1"/>
    <col min="21" max="21" width="15.75390625" style="1" customWidth="1"/>
    <col min="22" max="22" width="25.75390625" style="67" customWidth="1"/>
    <col min="23" max="23" width="30.75390625" style="67" customWidth="1"/>
    <col min="24" max="24" width="10.75390625" style="1" customWidth="1"/>
    <col min="25" max="25" width="6.75390625" style="68" customWidth="1"/>
    <col min="26" max="26" width="15.75390625" style="1" customWidth="1"/>
    <col min="27" max="27" width="25.75390625" style="67" customWidth="1"/>
    <col min="28" max="28" width="30.75390625" style="67" customWidth="1"/>
    <col min="29" max="29" width="10.75390625" style="1" customWidth="1"/>
    <col min="30" max="30" width="6.75390625" style="68" customWidth="1"/>
    <col min="31" max="31" width="15.75390625" style="1" customWidth="1"/>
    <col min="32" max="32" width="25.75390625" style="67" customWidth="1"/>
    <col min="33" max="33" width="30.75390625" style="67" customWidth="1"/>
    <col min="34" max="34" width="10.75390625" style="1" customWidth="1"/>
    <col min="35" max="35" width="6.75390625" style="68" customWidth="1"/>
    <col min="36" max="36" width="15.75390625" style="1" customWidth="1"/>
    <col min="37" max="37" width="25.75390625" style="67" customWidth="1"/>
    <col min="38" max="38" width="30.75390625" style="67" customWidth="1"/>
    <col min="39" max="39" width="10.75390625" style="1" customWidth="1"/>
    <col min="40" max="40" width="6.75390625" style="68" customWidth="1"/>
    <col min="41" max="41" width="15.75390625" style="1" customWidth="1"/>
    <col min="42" max="42" width="25.75390625" style="67" customWidth="1"/>
    <col min="43" max="43" width="30.75390625" style="67" customWidth="1"/>
    <col min="44" max="44" width="10.75390625" style="1" customWidth="1"/>
    <col min="45" max="45" width="6.75390625" style="68" customWidth="1"/>
    <col min="46" max="46" width="15.75390625" style="1" customWidth="1"/>
    <col min="47" max="47" width="25.75390625" style="67" customWidth="1"/>
    <col min="48" max="48" width="30.75390625" style="67" customWidth="1"/>
    <col min="49" max="49" width="10.75390625" style="1" customWidth="1"/>
    <col min="50" max="50" width="6.75390625" style="68" customWidth="1"/>
    <col min="51" max="51" width="15.75390625" style="1" customWidth="1"/>
    <col min="52" max="52" width="25.75390625" style="67" customWidth="1"/>
    <col min="53" max="53" width="30.75390625" style="67" customWidth="1"/>
    <col min="54" max="54" width="10.75390625" style="1" customWidth="1"/>
    <col min="55" max="55" width="6.75390625" style="68" customWidth="1"/>
    <col min="56" max="56" width="15.75390625" style="1" customWidth="1"/>
    <col min="57" max="57" width="25.75390625" style="67" customWidth="1"/>
    <col min="58" max="58" width="30.75390625" style="67" customWidth="1"/>
    <col min="59" max="59" width="10.75390625" style="1" customWidth="1"/>
    <col min="60" max="60" width="6.75390625" style="68" customWidth="1"/>
    <col min="61" max="61" width="15.75390625" style="1" customWidth="1"/>
    <col min="62" max="62" width="25.75390625" style="67" customWidth="1"/>
    <col min="63" max="63" width="30.75390625" style="67" customWidth="1"/>
    <col min="64" max="64" width="10.75390625" style="1" customWidth="1"/>
    <col min="65" max="65" width="6.75390625" style="68" customWidth="1"/>
    <col min="66" max="66" width="15.75390625" style="1" customWidth="1"/>
    <col min="67" max="67" width="25.75390625" style="67" customWidth="1"/>
    <col min="68" max="68" width="30.75390625" style="67" customWidth="1"/>
    <col min="69" max="69" width="10.75390625" style="1" customWidth="1"/>
    <col min="70" max="70" width="6.75390625" style="68" customWidth="1"/>
    <col min="71" max="71" width="15.75390625" style="1" customWidth="1"/>
    <col min="72" max="72" width="25.75390625" style="67" customWidth="1"/>
    <col min="73" max="73" width="30.75390625" style="67" customWidth="1"/>
    <col min="74" max="74" width="10.75390625" style="1" customWidth="1"/>
    <col min="75" max="75" width="6.75390625" style="68" customWidth="1"/>
    <col min="76" max="76" width="15.75390625" style="1" customWidth="1"/>
    <col min="77" max="16384" width="5.25390625" style="1" customWidth="1"/>
  </cols>
  <sheetData>
    <row r="1" spans="1:76" ht="15.75">
      <c r="A1" s="69"/>
      <c r="B1" s="155" t="str">
        <f>CONCATENATE('Základní list'!$E$3)</f>
        <v>KP a D 1. kolo</v>
      </c>
      <c r="C1" s="155"/>
      <c r="D1" s="155"/>
      <c r="E1" s="155"/>
      <c r="F1" s="155"/>
      <c r="G1" s="155" t="str">
        <f>CONCATENATE('Základní list'!$E$3)</f>
        <v>KP a D 1. kolo</v>
      </c>
      <c r="H1" s="155"/>
      <c r="I1" s="155"/>
      <c r="J1" s="155"/>
      <c r="K1" s="155"/>
      <c r="L1" s="155" t="str">
        <f>CONCATENATE('Základní list'!$E$3)</f>
        <v>KP a D 1. kolo</v>
      </c>
      <c r="M1" s="155"/>
      <c r="N1" s="155"/>
      <c r="O1" s="155"/>
      <c r="P1" s="155"/>
      <c r="Q1" s="155" t="str">
        <f>CONCATENATE('Základní list'!$E$3)</f>
        <v>KP a D 1. kolo</v>
      </c>
      <c r="R1" s="155"/>
      <c r="S1" s="155"/>
      <c r="T1" s="155"/>
      <c r="U1" s="155"/>
      <c r="V1" s="155" t="str">
        <f>CONCATENATE('Základní list'!$E$3)</f>
        <v>KP a D 1. kolo</v>
      </c>
      <c r="W1" s="155"/>
      <c r="X1" s="155"/>
      <c r="Y1" s="155"/>
      <c r="Z1" s="155"/>
      <c r="AA1" s="155" t="str">
        <f>CONCATENATE('Základní list'!$E$3)</f>
        <v>KP a D 1. kolo</v>
      </c>
      <c r="AB1" s="155"/>
      <c r="AC1" s="155"/>
      <c r="AD1" s="155"/>
      <c r="AE1" s="155"/>
      <c r="AF1" s="155" t="str">
        <f>CONCATENATE('Základní list'!$E$3)</f>
        <v>KP a D 1. kolo</v>
      </c>
      <c r="AG1" s="155"/>
      <c r="AH1" s="155"/>
      <c r="AI1" s="155"/>
      <c r="AJ1" s="155"/>
      <c r="AK1" s="155" t="str">
        <f>CONCATENATE('Základní list'!$E$3)</f>
        <v>KP a D 1. kolo</v>
      </c>
      <c r="AL1" s="155"/>
      <c r="AM1" s="155"/>
      <c r="AN1" s="155"/>
      <c r="AO1" s="155"/>
      <c r="AP1" s="155" t="str">
        <f>CONCATENATE('Základní list'!$E$3)</f>
        <v>KP a D 1. kolo</v>
      </c>
      <c r="AQ1" s="155"/>
      <c r="AR1" s="155"/>
      <c r="AS1" s="155"/>
      <c r="AT1" s="155"/>
      <c r="AU1" s="155" t="str">
        <f>CONCATENATE('Základní list'!$E$3)</f>
        <v>KP a D 1. kolo</v>
      </c>
      <c r="AV1" s="155"/>
      <c r="AW1" s="155"/>
      <c r="AX1" s="155"/>
      <c r="AY1" s="155"/>
      <c r="AZ1" s="155" t="str">
        <f>CONCATENATE('Základní list'!$E$3)</f>
        <v>KP a D 1. kolo</v>
      </c>
      <c r="BA1" s="155"/>
      <c r="BB1" s="155"/>
      <c r="BC1" s="155"/>
      <c r="BD1" s="155"/>
      <c r="BE1" s="155" t="str">
        <f>CONCATENATE('Základní list'!$E$3)</f>
        <v>KP a D 1. kolo</v>
      </c>
      <c r="BF1" s="155"/>
      <c r="BG1" s="155"/>
      <c r="BH1" s="155"/>
      <c r="BI1" s="155"/>
      <c r="BJ1" s="155" t="str">
        <f>CONCATENATE('Základní list'!$E$3)</f>
        <v>KP a D 1. kolo</v>
      </c>
      <c r="BK1" s="155"/>
      <c r="BL1" s="155"/>
      <c r="BM1" s="155"/>
      <c r="BN1" s="155"/>
      <c r="BO1" s="155" t="str">
        <f>CONCATENATE('Základní list'!$E$3)</f>
        <v>KP a D 1. kolo</v>
      </c>
      <c r="BP1" s="155"/>
      <c r="BQ1" s="155"/>
      <c r="BR1" s="155"/>
      <c r="BS1" s="155"/>
      <c r="BT1" s="155" t="str">
        <f>CONCATENATE('Základní list'!$E$3)</f>
        <v>KP a D 1. kolo</v>
      </c>
      <c r="BU1" s="155"/>
      <c r="BV1" s="155"/>
      <c r="BW1" s="155"/>
      <c r="BX1" s="155"/>
    </row>
    <row r="2" spans="1:76" s="71" customFormat="1" ht="12.75">
      <c r="A2" s="70"/>
      <c r="B2" s="156">
        <f>CONCATENATE('Základní list'!$D$4)</f>
      </c>
      <c r="C2" s="156"/>
      <c r="D2" s="156"/>
      <c r="E2" s="156"/>
      <c r="F2" s="156"/>
      <c r="G2" s="156">
        <f>CONCATENATE('Základní list'!$D$4)</f>
      </c>
      <c r="H2" s="156"/>
      <c r="I2" s="156"/>
      <c r="J2" s="156"/>
      <c r="K2" s="156"/>
      <c r="L2" s="156">
        <f>CONCATENATE('Základní list'!$D$4)</f>
      </c>
      <c r="M2" s="156"/>
      <c r="N2" s="156"/>
      <c r="O2" s="156"/>
      <c r="P2" s="156"/>
      <c r="Q2" s="156">
        <f>CONCATENATE('Základní list'!$D$4)</f>
      </c>
      <c r="R2" s="156"/>
      <c r="S2" s="156"/>
      <c r="T2" s="156"/>
      <c r="U2" s="156"/>
      <c r="V2" s="156">
        <f>CONCATENATE('Základní list'!$D$4)</f>
      </c>
      <c r="W2" s="156"/>
      <c r="X2" s="156"/>
      <c r="Y2" s="156"/>
      <c r="Z2" s="156"/>
      <c r="AA2" s="156">
        <f>CONCATENATE('Základní list'!$D$4)</f>
      </c>
      <c r="AB2" s="156"/>
      <c r="AC2" s="156"/>
      <c r="AD2" s="156"/>
      <c r="AE2" s="156"/>
      <c r="AF2" s="156">
        <f>CONCATENATE('Základní list'!$D$4)</f>
      </c>
      <c r="AG2" s="156"/>
      <c r="AH2" s="156"/>
      <c r="AI2" s="156"/>
      <c r="AJ2" s="156"/>
      <c r="AK2" s="156">
        <f>CONCATENATE('Základní list'!$D$4)</f>
      </c>
      <c r="AL2" s="156"/>
      <c r="AM2" s="156"/>
      <c r="AN2" s="156"/>
      <c r="AO2" s="156"/>
      <c r="AP2" s="156">
        <f>CONCATENATE('Základní list'!$D$4)</f>
      </c>
      <c r="AQ2" s="156"/>
      <c r="AR2" s="156"/>
      <c r="AS2" s="156"/>
      <c r="AT2" s="156"/>
      <c r="AU2" s="156">
        <f>CONCATENATE('Základní list'!$D$4)</f>
      </c>
      <c r="AV2" s="156"/>
      <c r="AW2" s="156"/>
      <c r="AX2" s="156"/>
      <c r="AY2" s="156"/>
      <c r="AZ2" s="156">
        <f>CONCATENATE('Základní list'!$D$4)</f>
      </c>
      <c r="BA2" s="156"/>
      <c r="BB2" s="156"/>
      <c r="BC2" s="156"/>
      <c r="BD2" s="156"/>
      <c r="BE2" s="156">
        <f>CONCATENATE('Základní list'!$D$4)</f>
      </c>
      <c r="BF2" s="156"/>
      <c r="BG2" s="156"/>
      <c r="BH2" s="156"/>
      <c r="BI2" s="156"/>
      <c r="BJ2" s="156">
        <f>CONCATENATE('Základní list'!$D$4)</f>
      </c>
      <c r="BK2" s="156"/>
      <c r="BL2" s="156"/>
      <c r="BM2" s="156"/>
      <c r="BN2" s="156"/>
      <c r="BO2" s="156">
        <f>CONCATENATE('Základní list'!$D$4)</f>
      </c>
      <c r="BP2" s="156"/>
      <c r="BQ2" s="156"/>
      <c r="BR2" s="156"/>
      <c r="BS2" s="156"/>
      <c r="BT2" s="156">
        <f>CONCATENATE('Základní list'!$D$4)</f>
      </c>
      <c r="BU2" s="156"/>
      <c r="BV2" s="156"/>
      <c r="BW2" s="156"/>
      <c r="BX2" s="156"/>
    </row>
    <row r="3" spans="1:76" ht="16.5" customHeight="1">
      <c r="A3" s="157" t="s">
        <v>114</v>
      </c>
      <c r="B3" s="158" t="s">
        <v>115</v>
      </c>
      <c r="C3" s="158"/>
      <c r="D3" s="158"/>
      <c r="E3" s="158"/>
      <c r="F3" s="158"/>
      <c r="G3" s="158" t="s">
        <v>115</v>
      </c>
      <c r="H3" s="158"/>
      <c r="I3" s="158"/>
      <c r="J3" s="158"/>
      <c r="K3" s="158" t="s">
        <v>116</v>
      </c>
      <c r="L3" s="158" t="s">
        <v>115</v>
      </c>
      <c r="M3" s="158"/>
      <c r="N3" s="158"/>
      <c r="O3" s="158"/>
      <c r="P3" s="158" t="s">
        <v>116</v>
      </c>
      <c r="Q3" s="158" t="s">
        <v>115</v>
      </c>
      <c r="R3" s="158"/>
      <c r="S3" s="158"/>
      <c r="T3" s="158"/>
      <c r="U3" s="158" t="s">
        <v>116</v>
      </c>
      <c r="V3" s="158" t="s">
        <v>115</v>
      </c>
      <c r="W3" s="158"/>
      <c r="X3" s="158"/>
      <c r="Y3" s="158"/>
      <c r="Z3" s="158" t="s">
        <v>116</v>
      </c>
      <c r="AA3" s="158" t="s">
        <v>115</v>
      </c>
      <c r="AB3" s="158"/>
      <c r="AC3" s="158"/>
      <c r="AD3" s="158"/>
      <c r="AE3" s="158" t="s">
        <v>116</v>
      </c>
      <c r="AF3" s="158" t="s">
        <v>115</v>
      </c>
      <c r="AG3" s="158"/>
      <c r="AH3" s="158"/>
      <c r="AI3" s="158"/>
      <c r="AJ3" s="158" t="s">
        <v>116</v>
      </c>
      <c r="AK3" s="158" t="s">
        <v>115</v>
      </c>
      <c r="AL3" s="158"/>
      <c r="AM3" s="158"/>
      <c r="AN3" s="158"/>
      <c r="AO3" s="158" t="s">
        <v>116</v>
      </c>
      <c r="AP3" s="158" t="s">
        <v>115</v>
      </c>
      <c r="AQ3" s="158"/>
      <c r="AR3" s="158"/>
      <c r="AS3" s="158"/>
      <c r="AT3" s="158" t="s">
        <v>116</v>
      </c>
      <c r="AU3" s="158" t="s">
        <v>115</v>
      </c>
      <c r="AV3" s="158"/>
      <c r="AW3" s="158"/>
      <c r="AX3" s="158"/>
      <c r="AY3" s="158" t="s">
        <v>116</v>
      </c>
      <c r="AZ3" s="158" t="s">
        <v>115</v>
      </c>
      <c r="BA3" s="158"/>
      <c r="BB3" s="158"/>
      <c r="BC3" s="158"/>
      <c r="BD3" s="158" t="s">
        <v>116</v>
      </c>
      <c r="BE3" s="158" t="s">
        <v>115</v>
      </c>
      <c r="BF3" s="158"/>
      <c r="BG3" s="158"/>
      <c r="BH3" s="158"/>
      <c r="BI3" s="158" t="s">
        <v>116</v>
      </c>
      <c r="BJ3" s="158" t="s">
        <v>115</v>
      </c>
      <c r="BK3" s="158"/>
      <c r="BL3" s="158"/>
      <c r="BM3" s="158"/>
      <c r="BN3" s="158" t="s">
        <v>116</v>
      </c>
      <c r="BO3" s="158" t="s">
        <v>115</v>
      </c>
      <c r="BP3" s="158"/>
      <c r="BQ3" s="158"/>
      <c r="BR3" s="158"/>
      <c r="BS3" s="158" t="s">
        <v>116</v>
      </c>
      <c r="BT3" s="158" t="s">
        <v>115</v>
      </c>
      <c r="BU3" s="158"/>
      <c r="BV3" s="158"/>
      <c r="BW3" s="158"/>
      <c r="BX3" s="158" t="s">
        <v>116</v>
      </c>
    </row>
    <row r="4" spans="1:76" s="68" customFormat="1" ht="16.5" customHeight="1">
      <c r="A4" s="157"/>
      <c r="B4" s="159" t="str">
        <f>IF(ISBLANK('Základní list'!$C11),"",'Základní list'!$A11)</f>
        <v>A</v>
      </c>
      <c r="C4" s="159"/>
      <c r="D4" s="159"/>
      <c r="E4" s="159"/>
      <c r="F4" s="159"/>
      <c r="G4" s="159" t="str">
        <f>IF(ISBLANK('Základní list'!$C12),"",'Základní list'!$A12)</f>
        <v>B</v>
      </c>
      <c r="H4" s="159"/>
      <c r="I4" s="159"/>
      <c r="J4" s="159"/>
      <c r="K4" s="159"/>
      <c r="L4" s="159" t="str">
        <f>IF(ISBLANK('Základní list'!$C13),"",'Základní list'!$A13)</f>
        <v>C</v>
      </c>
      <c r="M4" s="159"/>
      <c r="N4" s="159"/>
      <c r="O4" s="159"/>
      <c r="P4" s="159"/>
      <c r="Q4" s="159" t="str">
        <f>IF(ISBLANK('Základní list'!$C14),"",'Základní list'!$A14)</f>
        <v>D</v>
      </c>
      <c r="R4" s="159"/>
      <c r="S4" s="159"/>
      <c r="T4" s="159"/>
      <c r="U4" s="159"/>
      <c r="V4" s="159" t="str">
        <f>IF(ISBLANK('Základní list'!$C15),"",'Základní list'!$A15)</f>
        <v>E</v>
      </c>
      <c r="W4" s="159"/>
      <c r="X4" s="159"/>
      <c r="Y4" s="159"/>
      <c r="Z4" s="159"/>
      <c r="AA4" s="159" t="str">
        <f>IF(ISBLANK('Základní list'!$C16),"",'Základní list'!$A16)</f>
        <v>F</v>
      </c>
      <c r="AB4" s="159"/>
      <c r="AC4" s="159"/>
      <c r="AD4" s="159"/>
      <c r="AE4" s="159"/>
      <c r="AF4" s="159" t="str">
        <f>IF(ISBLANK('Základní list'!$C17),"",'Základní list'!$A17)</f>
        <v>G</v>
      </c>
      <c r="AG4" s="159"/>
      <c r="AH4" s="159"/>
      <c r="AI4" s="159"/>
      <c r="AJ4" s="159"/>
      <c r="AK4" s="159" t="str">
        <f>IF(ISBLANK('Základní list'!$C18),"",'Základní list'!$A18)</f>
        <v>H</v>
      </c>
      <c r="AL4" s="159"/>
      <c r="AM4" s="159"/>
      <c r="AN4" s="159"/>
      <c r="AO4" s="159"/>
      <c r="AP4" s="159" t="str">
        <f>IF(ISBLANK('Základní list'!$C19),"",'Základní list'!$A19)</f>
        <v>I</v>
      </c>
      <c r="AQ4" s="159"/>
      <c r="AR4" s="159"/>
      <c r="AS4" s="159"/>
      <c r="AT4" s="159"/>
      <c r="AU4" s="159" t="str">
        <f>IF(ISBLANK('Základní list'!$C20),"",'Základní list'!$A20)</f>
        <v>J</v>
      </c>
      <c r="AV4" s="159"/>
      <c r="AW4" s="159"/>
      <c r="AX4" s="159"/>
      <c r="AY4" s="159"/>
      <c r="AZ4" s="159" t="str">
        <f>IF(ISBLANK('Základní list'!$C21),"",'Základní list'!$A21)</f>
        <v>K</v>
      </c>
      <c r="BA4" s="159"/>
      <c r="BB4" s="159"/>
      <c r="BC4" s="159"/>
      <c r="BD4" s="159"/>
      <c r="BE4" s="159" t="str">
        <f>IF(ISBLANK('Základní list'!$C22),"",'Základní list'!$A22)</f>
        <v>L</v>
      </c>
      <c r="BF4" s="159"/>
      <c r="BG4" s="159"/>
      <c r="BH4" s="159"/>
      <c r="BI4" s="159"/>
      <c r="BJ4" s="159" t="str">
        <f>IF(ISBLANK('Základní list'!$C23),"",'Základní list'!$A23)</f>
        <v>M</v>
      </c>
      <c r="BK4" s="159"/>
      <c r="BL4" s="159"/>
      <c r="BM4" s="159"/>
      <c r="BN4" s="159"/>
      <c r="BO4" s="159" t="str">
        <f>IF(ISBLANK('Základní list'!$C24),"",'Základní list'!$A24)</f>
        <v>O</v>
      </c>
      <c r="BP4" s="159"/>
      <c r="BQ4" s="159"/>
      <c r="BR4" s="159"/>
      <c r="BS4" s="159"/>
      <c r="BT4" s="159" t="str">
        <f>IF(ISBLANK('Základní list'!$C25),"",'Základní list'!$A25)</f>
        <v>P</v>
      </c>
      <c r="BU4" s="159"/>
      <c r="BV4" s="159"/>
      <c r="BW4" s="159"/>
      <c r="BX4" s="159"/>
    </row>
    <row r="5" spans="1:76" s="75" customFormat="1" ht="12.75">
      <c r="A5" s="157"/>
      <c r="B5" s="72" t="s">
        <v>78</v>
      </c>
      <c r="C5" s="72" t="s">
        <v>117</v>
      </c>
      <c r="D5" s="72" t="s">
        <v>118</v>
      </c>
      <c r="E5" s="73" t="s">
        <v>119</v>
      </c>
      <c r="F5" s="74" t="s">
        <v>116</v>
      </c>
      <c r="G5" s="72" t="s">
        <v>78</v>
      </c>
      <c r="H5" s="72" t="s">
        <v>117</v>
      </c>
      <c r="I5" s="72" t="s">
        <v>118</v>
      </c>
      <c r="J5" s="73" t="s">
        <v>119</v>
      </c>
      <c r="K5" s="74" t="s">
        <v>116</v>
      </c>
      <c r="L5" s="72" t="s">
        <v>78</v>
      </c>
      <c r="M5" s="72" t="s">
        <v>117</v>
      </c>
      <c r="N5" s="72" t="s">
        <v>118</v>
      </c>
      <c r="O5" s="73" t="s">
        <v>119</v>
      </c>
      <c r="P5" s="74" t="s">
        <v>116</v>
      </c>
      <c r="Q5" s="72" t="s">
        <v>78</v>
      </c>
      <c r="R5" s="72" t="s">
        <v>117</v>
      </c>
      <c r="S5" s="72" t="s">
        <v>118</v>
      </c>
      <c r="T5" s="73" t="s">
        <v>119</v>
      </c>
      <c r="U5" s="74" t="s">
        <v>116</v>
      </c>
      <c r="V5" s="72" t="s">
        <v>78</v>
      </c>
      <c r="W5" s="72" t="s">
        <v>117</v>
      </c>
      <c r="X5" s="72" t="s">
        <v>118</v>
      </c>
      <c r="Y5" s="73" t="s">
        <v>119</v>
      </c>
      <c r="Z5" s="74" t="s">
        <v>116</v>
      </c>
      <c r="AA5" s="72" t="s">
        <v>78</v>
      </c>
      <c r="AB5" s="72" t="s">
        <v>117</v>
      </c>
      <c r="AC5" s="72" t="s">
        <v>118</v>
      </c>
      <c r="AD5" s="73" t="s">
        <v>119</v>
      </c>
      <c r="AE5" s="74" t="s">
        <v>116</v>
      </c>
      <c r="AF5" s="72" t="s">
        <v>78</v>
      </c>
      <c r="AG5" s="72" t="s">
        <v>117</v>
      </c>
      <c r="AH5" s="72" t="s">
        <v>118</v>
      </c>
      <c r="AI5" s="73" t="s">
        <v>119</v>
      </c>
      <c r="AJ5" s="74" t="s">
        <v>116</v>
      </c>
      <c r="AK5" s="72" t="s">
        <v>78</v>
      </c>
      <c r="AL5" s="72" t="s">
        <v>117</v>
      </c>
      <c r="AM5" s="72" t="s">
        <v>118</v>
      </c>
      <c r="AN5" s="73" t="s">
        <v>119</v>
      </c>
      <c r="AO5" s="74" t="s">
        <v>116</v>
      </c>
      <c r="AP5" s="72" t="s">
        <v>78</v>
      </c>
      <c r="AQ5" s="72" t="s">
        <v>117</v>
      </c>
      <c r="AR5" s="72" t="s">
        <v>118</v>
      </c>
      <c r="AS5" s="73" t="s">
        <v>119</v>
      </c>
      <c r="AT5" s="74" t="s">
        <v>116</v>
      </c>
      <c r="AU5" s="72" t="s">
        <v>78</v>
      </c>
      <c r="AV5" s="72" t="s">
        <v>117</v>
      </c>
      <c r="AW5" s="72" t="s">
        <v>118</v>
      </c>
      <c r="AX5" s="73" t="s">
        <v>119</v>
      </c>
      <c r="AY5" s="74" t="s">
        <v>116</v>
      </c>
      <c r="AZ5" s="72" t="s">
        <v>78</v>
      </c>
      <c r="BA5" s="72" t="s">
        <v>117</v>
      </c>
      <c r="BB5" s="72" t="s">
        <v>118</v>
      </c>
      <c r="BC5" s="73" t="s">
        <v>119</v>
      </c>
      <c r="BD5" s="74" t="s">
        <v>116</v>
      </c>
      <c r="BE5" s="72" t="s">
        <v>78</v>
      </c>
      <c r="BF5" s="72" t="s">
        <v>117</v>
      </c>
      <c r="BG5" s="72" t="s">
        <v>118</v>
      </c>
      <c r="BH5" s="73" t="s">
        <v>119</v>
      </c>
      <c r="BI5" s="74" t="s">
        <v>116</v>
      </c>
      <c r="BJ5" s="72" t="s">
        <v>78</v>
      </c>
      <c r="BK5" s="72" t="s">
        <v>117</v>
      </c>
      <c r="BL5" s="72" t="s">
        <v>118</v>
      </c>
      <c r="BM5" s="73" t="s">
        <v>119</v>
      </c>
      <c r="BN5" s="74" t="s">
        <v>116</v>
      </c>
      <c r="BO5" s="72" t="s">
        <v>78</v>
      </c>
      <c r="BP5" s="72" t="s">
        <v>117</v>
      </c>
      <c r="BQ5" s="72" t="s">
        <v>118</v>
      </c>
      <c r="BR5" s="73" t="s">
        <v>119</v>
      </c>
      <c r="BS5" s="74" t="s">
        <v>116</v>
      </c>
      <c r="BT5" s="72" t="s">
        <v>78</v>
      </c>
      <c r="BU5" s="72" t="s">
        <v>117</v>
      </c>
      <c r="BV5" s="72" t="s">
        <v>118</v>
      </c>
      <c r="BW5" s="73" t="s">
        <v>119</v>
      </c>
      <c r="BX5" s="74" t="s">
        <v>116</v>
      </c>
    </row>
    <row r="6" spans="1:76" s="82" customFormat="1" ht="34.5" customHeight="1">
      <c r="A6" s="76">
        <v>1</v>
      </c>
      <c r="B6" s="77" t="str">
        <f>IF(ISNA(MATCH(CONCATENATE(B$4,$A6),Divize!$W:$W,0)),"",INDEX(Divize!$C:$C,MATCH(CONCATENATE(B$4,$A6),Divize!$W:$W,0),1))</f>
        <v>Holub David</v>
      </c>
      <c r="C6" s="78"/>
      <c r="D6" s="81">
        <f>IF(B6="","",'1. závod'!D6)</f>
        <v>320</v>
      </c>
      <c r="E6" s="79">
        <f aca="true" t="shared" si="0" ref="E6:E35">IF(D6="","",RANK(D6,D$1:D$65536,0)+(COUNT(D$1:D$65536)+1-RANK(D6,D$1:D$65536,0)-RANK(D6,D$1:D$65536,1))/2)</f>
        <v>3</v>
      </c>
      <c r="F6" s="80"/>
      <c r="G6" s="77">
        <f>IF(ISNA(MATCH(CONCATENATE(G$4,$A6),Divize!$W:$W,0)),"",INDEX(Divize!$C:$C,MATCH(CONCATENATE(G$4,$A6),Divize!$W:$W,0),1))</f>
      </c>
      <c r="H6" s="78"/>
      <c r="I6" s="81">
        <f>IF(G6="","",'1. závod'!I6)</f>
      </c>
      <c r="J6" s="79">
        <f aca="true" t="shared" si="1" ref="J6:J35">IF(I6="","",RANK(I6,I$1:I$65536,0)+(COUNT(I$1:I$65536)+1-RANK(I6,I$1:I$65536,0)-RANK(I6,I$1:I$65536,1))/2)</f>
      </c>
      <c r="K6" s="80"/>
      <c r="L6" s="77">
        <f>IF(ISNA(MATCH(CONCATENATE(L$4,$A6),Divize!$W:$W,0)),"",INDEX(Divize!$C:$C,MATCH(CONCATENATE(L$4,$A6),Divize!$W:$W,0),1))</f>
      </c>
      <c r="M6" s="78"/>
      <c r="N6" s="81">
        <f>IF(L6="","",'1. závod'!N6)</f>
      </c>
      <c r="O6" s="79">
        <f aca="true" t="shared" si="2" ref="O6:O35">IF(N6="","",RANK(N6,N$1:N$65536,0)+(COUNT(N$1:N$65536)+1-RANK(N6,N$1:N$65536,0)-RANK(N6,N$1:N$65536,1))/2)</f>
      </c>
      <c r="P6" s="80"/>
      <c r="Q6" s="77">
        <f>IF(ISNA(MATCH(CONCATENATE(Q$4,$A6),Divize!$W:$W,0)),"",INDEX(Divize!$C:$C,MATCH(CONCATENATE(Q$4,$A6),Divize!$W:$W,0),1))</f>
      </c>
      <c r="R6" s="78"/>
      <c r="S6" s="81">
        <f>IF(Q6="","",'1. závod'!S6)</f>
      </c>
      <c r="T6" s="79">
        <f aca="true" t="shared" si="3" ref="T6:T35">IF(S6="","",RANK(S6,S$1:S$65536,0)+(COUNT(S$1:S$65536)+1-RANK(S6,S$1:S$65536,0)-RANK(S6,S$1:S$65536,1))/2)</f>
      </c>
      <c r="U6" s="80"/>
      <c r="V6" s="77">
        <f>IF(ISNA(MATCH(CONCATENATE(V$4,$A6),Divize!$W:$W,0)),"",INDEX(Divize!$C:$C,MATCH(CONCATENATE(V$4,$A6),Divize!$W:$W,0),1))</f>
      </c>
      <c r="W6" s="78"/>
      <c r="X6" s="81">
        <f>IF(V6="","",'1. závod'!X6)</f>
      </c>
      <c r="Y6" s="79">
        <f aca="true" t="shared" si="4" ref="Y6:Y35">IF(X6="","",RANK(X6,X$1:X$65536,0)+(COUNT(X$1:X$65536)+1-RANK(X6,X$1:X$65536,0)-RANK(X6,X$1:X$65536,1))/2)</f>
      </c>
      <c r="Z6" s="80"/>
      <c r="AA6" s="77">
        <f>IF(ISNA(MATCH(CONCATENATE(AA$4,$A6),Divize!$W:$W,0)),"",INDEX(Divize!$C:$C,MATCH(CONCATENATE(AA$4,$A6),Divize!$W:$W,0),1))</f>
      </c>
      <c r="AB6" s="78"/>
      <c r="AC6" s="81">
        <f>IF(AA6="","",'1. závod'!AC6)</f>
      </c>
      <c r="AD6" s="79">
        <f aca="true" t="shared" si="5" ref="AD6:AD35">IF(AC6="","",RANK(AC6,AC$1:AC$65536,0)+(COUNT(AC$1:AC$65536)+1-RANK(AC6,AC$1:AC$65536,0)-RANK(AC6,AC$1:AC$65536,1))/2)</f>
      </c>
      <c r="AE6" s="80"/>
      <c r="AF6" s="77">
        <f>IF(ISNA(MATCH(CONCATENATE(AF$4,$A6),Divize!$W:$W,0)),"",INDEX(Divize!$C:$C,MATCH(CONCATENATE(AF$4,$A6),Divize!$W:$W,0),1))</f>
      </c>
      <c r="AG6" s="78"/>
      <c r="AH6" s="81">
        <f>IF(AF6="","",'1. závod'!AH6)</f>
      </c>
      <c r="AI6" s="79">
        <f aca="true" t="shared" si="6" ref="AI6:AI35">IF(AH6="","",RANK(AH6,AH$1:AH$65536,0)+(COUNT(AH$1:AH$65536)+1-RANK(AH6,AH$1:AH$65536,0)-RANK(AH6,AH$1:AH$65536,1))/2)</f>
      </c>
      <c r="AJ6" s="80"/>
      <c r="AK6" s="77">
        <f>IF(ISNA(MATCH(CONCATENATE(AK$4,$A6),Divize!$W:$W,0)),"",INDEX(Divize!$C:$C,MATCH(CONCATENATE(AK$4,$A6),Divize!$W:$W,0),1))</f>
      </c>
      <c r="AL6" s="78"/>
      <c r="AM6" s="81">
        <f>IF(AK6="","",'1. závod'!AM6)</f>
      </c>
      <c r="AN6" s="79">
        <f aca="true" t="shared" si="7" ref="AN6:AN35">IF(AM6="","",RANK(AM6,AM$1:AM$65536,0)+(COUNT(AM$1:AM$65536)+1-RANK(AM6,AM$1:AM$65536,0)-RANK(AM6,AM$1:AM$65536,1))/2)</f>
      </c>
      <c r="AO6" s="80"/>
      <c r="AP6" s="77">
        <f>IF(ISNA(MATCH(CONCATENATE(AP$4,$A6),Divize!$W:$W,0)),"",INDEX(Divize!$C:$C,MATCH(CONCATENATE(AP$4,$A6),Divize!$W:$W,0),1))</f>
      </c>
      <c r="AQ6" s="78"/>
      <c r="AR6" s="81">
        <f>IF(AP6="","",'1. závod'!AR6)</f>
      </c>
      <c r="AS6" s="79">
        <f aca="true" t="shared" si="8" ref="AS6:AS35">IF(AR6="","",RANK(AR6,AR$1:AR$65536,0)+(COUNT(AR$1:AR$65536)+1-RANK(AR6,AR$1:AR$65536,0)-RANK(AR6,AR$1:AR$65536,1))/2)</f>
      </c>
      <c r="AT6" s="80"/>
      <c r="AU6" s="77">
        <f>IF(ISNA(MATCH(CONCATENATE(AU$4,$A6),Divize!$W:$W,0)),"",INDEX(Divize!$C:$C,MATCH(CONCATENATE(AU$4,$A6),Divize!$W:$W,0),1))</f>
      </c>
      <c r="AV6" s="78"/>
      <c r="AW6" s="81">
        <f>IF(AU6="","",'1. závod'!AW6)</f>
      </c>
      <c r="AX6" s="79">
        <f aca="true" t="shared" si="9" ref="AX6:AX35">IF(AW6="","",RANK(AW6,AW$1:AW$65536,0)+(COUNT(AW$1:AW$65536)+1-RANK(AW6,AW$1:AW$65536,0)-RANK(AW6,AW$1:AW$65536,1))/2)</f>
      </c>
      <c r="AY6" s="80"/>
      <c r="AZ6" s="77">
        <f>IF(ISNA(MATCH(CONCATENATE(AZ$4,$A6),Divize!$W:$W,0)),"",INDEX(Divize!$C:$C,MATCH(CONCATENATE(AZ$4,$A6),Divize!$W:$W,0),1))</f>
      </c>
      <c r="BA6" s="78"/>
      <c r="BB6" s="81">
        <f>IF(AZ6="","",'1. závod'!BB6)</f>
      </c>
      <c r="BC6" s="79">
        <f aca="true" t="shared" si="10" ref="BC6:BC35">IF(BB6="","",RANK(BB6,BB$1:BB$65536,0)+(COUNT(BB$1:BB$65536)+1-RANK(BB6,BB$1:BB$65536,0)-RANK(BB6,BB$1:BB$65536,1))/2)</f>
      </c>
      <c r="BD6" s="80"/>
      <c r="BE6" s="77">
        <f>IF(ISNA(MATCH(CONCATENATE(BE$4,$A6),Divize!$W:$W,0)),"",INDEX(Divize!$C:$C,MATCH(CONCATENATE(BE$4,$A6),Divize!$W:$W,0),1))</f>
      </c>
      <c r="BF6" s="78"/>
      <c r="BG6" s="81">
        <f>IF(BE6="","",'1. závod'!BG6)</f>
      </c>
      <c r="BH6" s="79">
        <f aca="true" t="shared" si="11" ref="BH6:BH35">IF(BG6="","",RANK(BG6,BG$1:BG$65536,0)+(COUNT(BG$1:BG$65536)+1-RANK(BG6,BG$1:BG$65536,0)-RANK(BG6,BG$1:BG$65536,1))/2)</f>
      </c>
      <c r="BI6" s="80"/>
      <c r="BJ6" s="77">
        <f>IF(ISNA(MATCH(CONCATENATE(BJ$4,$A6),Divize!$W:$W,0)),"",INDEX(Divize!$C:$C,MATCH(CONCATENATE(BJ$4,$A6),Divize!$W:$W,0),1))</f>
      </c>
      <c r="BK6" s="78"/>
      <c r="BL6" s="81">
        <f>IF(BJ6="","",'1. závod'!BL6)</f>
      </c>
      <c r="BM6" s="79">
        <f aca="true" t="shared" si="12" ref="BM6:BM35">IF(BL6="","",RANK(BL6,BL$1:BL$65536,0)+(COUNT(BL$1:BL$65536)+1-RANK(BL6,BL$1:BL$65536,0)-RANK(BL6,BL$1:BL$65536,1))/2)</f>
      </c>
      <c r="BN6" s="80"/>
      <c r="BO6" s="77">
        <f>IF(ISNA(MATCH(CONCATENATE(BO$4,$A6),Divize!$W:$W,0)),"",INDEX(Divize!$C:$C,MATCH(CONCATENATE(BO$4,$A6),Divize!$W:$W,0),1))</f>
      </c>
      <c r="BP6" s="78"/>
      <c r="BQ6" s="81">
        <f>IF(BO6="","",'1. závod'!BQ6)</f>
      </c>
      <c r="BR6" s="79">
        <f aca="true" t="shared" si="13" ref="BR6:BR35">IF(BQ6="","",RANK(BQ6,BQ$1:BQ$65536,0)+(COUNT(BQ$1:BQ$65536)+1-RANK(BQ6,BQ$1:BQ$65536,0)-RANK(BQ6,BQ$1:BQ$65536,1))/2)</f>
      </c>
      <c r="BS6" s="80"/>
      <c r="BT6" s="77">
        <f>IF(ISNA(MATCH(CONCATENATE(BT$4,$A6),Divize!$W:$W,0)),"",INDEX(Divize!$C:$C,MATCH(CONCATENATE(BT$4,$A6),Divize!$W:$W,0),1))</f>
      </c>
      <c r="BU6" s="78"/>
      <c r="BV6" s="81">
        <f>IF(BT6="","",'1. závod'!BV6)</f>
      </c>
      <c r="BW6" s="79">
        <f aca="true" t="shared" si="14" ref="BW6:BW35">IF(BV6="","",RANK(BV6,BV$1:BV$65536,0)+(COUNT(BV$1:BV$65536)+1-RANK(BV6,BV$1:BV$65536,0)-RANK(BV6,BV$1:BV$65536,1))/2)</f>
      </c>
      <c r="BX6" s="80"/>
    </row>
    <row r="7" spans="1:76" s="82" customFormat="1" ht="34.5" customHeight="1">
      <c r="A7" s="83">
        <v>2</v>
      </c>
      <c r="B7" s="77" t="str">
        <f>IF(ISNA(MATCH(CONCATENATE(B$4,$A7),Divize!$W:$W,0)),"",INDEX(Divize!$C:$C,MATCH(CONCATENATE(B$4,$A7),Divize!$W:$W,0),1))</f>
        <v>Hozman Jan</v>
      </c>
      <c r="C7" s="78"/>
      <c r="D7" s="81">
        <f>IF(B7="","",'1. závod'!D7)</f>
        <v>570</v>
      </c>
      <c r="E7" s="79">
        <f t="shared" si="0"/>
        <v>2</v>
      </c>
      <c r="F7" s="84"/>
      <c r="G7" s="77">
        <f>IF(ISNA(MATCH(CONCATENATE(G$4,$A7),Divize!$W:$W,0)),"",INDEX(Divize!$C:$C,MATCH(CONCATENATE(G$4,$A7),Divize!$W:$W,0),1))</f>
      </c>
      <c r="H7" s="78"/>
      <c r="I7" s="81">
        <f>IF(G7="","",'1. závod'!I7)</f>
      </c>
      <c r="J7" s="79">
        <f t="shared" si="1"/>
      </c>
      <c r="K7" s="84"/>
      <c r="L7" s="77">
        <f>IF(ISNA(MATCH(CONCATENATE(L$4,$A7),Divize!$W:$W,0)),"",INDEX(Divize!$C:$C,MATCH(CONCATENATE(L$4,$A7),Divize!$W:$W,0),1))</f>
      </c>
      <c r="M7" s="78"/>
      <c r="N7" s="81">
        <f>IF(L7="","",'1. závod'!N7)</f>
      </c>
      <c r="O7" s="79">
        <f t="shared" si="2"/>
      </c>
      <c r="P7" s="84"/>
      <c r="Q7" s="77">
        <f>IF(ISNA(MATCH(CONCATENATE(Q$4,$A7),Divize!$W:$W,0)),"",INDEX(Divize!$C:$C,MATCH(CONCATENATE(Q$4,$A7),Divize!$W:$W,0),1))</f>
      </c>
      <c r="R7" s="78"/>
      <c r="S7" s="81">
        <f>IF(Q7="","",'1. závod'!S7)</f>
      </c>
      <c r="T7" s="79">
        <f t="shared" si="3"/>
      </c>
      <c r="U7" s="84"/>
      <c r="V7" s="77">
        <f>IF(ISNA(MATCH(CONCATENATE(V$4,$A7),Divize!$W:$W,0)),"",INDEX(Divize!$C:$C,MATCH(CONCATENATE(V$4,$A7),Divize!$W:$W,0),1))</f>
      </c>
      <c r="W7" s="78"/>
      <c r="X7" s="81">
        <f>IF(V7="","",'1. závod'!X7)</f>
      </c>
      <c r="Y7" s="79">
        <f t="shared" si="4"/>
      </c>
      <c r="Z7" s="84"/>
      <c r="AA7" s="77">
        <f>IF(ISNA(MATCH(CONCATENATE(AA$4,$A7),Divize!$W:$W,0)),"",INDEX(Divize!$C:$C,MATCH(CONCATENATE(AA$4,$A7),Divize!$W:$W,0),1))</f>
      </c>
      <c r="AB7" s="78"/>
      <c r="AC7" s="81">
        <f>IF(AA7="","",'1. závod'!AC7)</f>
      </c>
      <c r="AD7" s="79">
        <f t="shared" si="5"/>
      </c>
      <c r="AE7" s="84"/>
      <c r="AF7" s="77">
        <f>IF(ISNA(MATCH(CONCATENATE(AF$4,$A7),Divize!$W:$W,0)),"",INDEX(Divize!$C:$C,MATCH(CONCATENATE(AF$4,$A7),Divize!$W:$W,0),1))</f>
      </c>
      <c r="AG7" s="78"/>
      <c r="AH7" s="81">
        <f>IF(AF7="","",'1. závod'!AH7)</f>
      </c>
      <c r="AI7" s="79">
        <f t="shared" si="6"/>
      </c>
      <c r="AJ7" s="84"/>
      <c r="AK7" s="77">
        <f>IF(ISNA(MATCH(CONCATENATE(AK$4,$A7),Divize!$W:$W,0)),"",INDEX(Divize!$C:$C,MATCH(CONCATENATE(AK$4,$A7),Divize!$W:$W,0),1))</f>
      </c>
      <c r="AL7" s="78"/>
      <c r="AM7" s="81">
        <f>IF(AK7="","",'1. závod'!AM7)</f>
      </c>
      <c r="AN7" s="79">
        <f t="shared" si="7"/>
      </c>
      <c r="AO7" s="84"/>
      <c r="AP7" s="77">
        <f>IF(ISNA(MATCH(CONCATENATE(AP$4,$A7),Divize!$W:$W,0)),"",INDEX(Divize!$C:$C,MATCH(CONCATENATE(AP$4,$A7),Divize!$W:$W,0),1))</f>
      </c>
      <c r="AQ7" s="78"/>
      <c r="AR7" s="81">
        <f>IF(AP7="","",'1. závod'!AR7)</f>
      </c>
      <c r="AS7" s="79">
        <f t="shared" si="8"/>
      </c>
      <c r="AT7" s="84"/>
      <c r="AU7" s="77">
        <f>IF(ISNA(MATCH(CONCATENATE(AU$4,$A7),Divize!$W:$W,0)),"",INDEX(Divize!$C:$C,MATCH(CONCATENATE(AU$4,$A7),Divize!$W:$W,0),1))</f>
      </c>
      <c r="AV7" s="78"/>
      <c r="AW7" s="81">
        <f>IF(AU7="","",'1. závod'!AW7)</f>
      </c>
      <c r="AX7" s="79">
        <f t="shared" si="9"/>
      </c>
      <c r="AY7" s="84"/>
      <c r="AZ7" s="77">
        <f>IF(ISNA(MATCH(CONCATENATE(AZ$4,$A7),Divize!$W:$W,0)),"",INDEX(Divize!$C:$C,MATCH(CONCATENATE(AZ$4,$A7),Divize!$W:$W,0),1))</f>
      </c>
      <c r="BA7" s="78"/>
      <c r="BB7" s="81">
        <f>IF(AZ7="","",'1. závod'!BB7)</f>
      </c>
      <c r="BC7" s="79">
        <f t="shared" si="10"/>
      </c>
      <c r="BD7" s="84"/>
      <c r="BE7" s="77">
        <f>IF(ISNA(MATCH(CONCATENATE(BE$4,$A7),Divize!$W:$W,0)),"",INDEX(Divize!$C:$C,MATCH(CONCATENATE(BE$4,$A7),Divize!$W:$W,0),1))</f>
      </c>
      <c r="BF7" s="78"/>
      <c r="BG7" s="81">
        <f>IF(BE7="","",'1. závod'!BG7)</f>
      </c>
      <c r="BH7" s="79">
        <f t="shared" si="11"/>
      </c>
      <c r="BI7" s="84"/>
      <c r="BJ7" s="77">
        <f>IF(ISNA(MATCH(CONCATENATE(BJ$4,$A7),Divize!$W:$W,0)),"",INDEX(Divize!$C:$C,MATCH(CONCATENATE(BJ$4,$A7),Divize!$W:$W,0),1))</f>
      </c>
      <c r="BK7" s="78"/>
      <c r="BL7" s="81">
        <f>IF(BJ7="","",'1. závod'!BL7)</f>
      </c>
      <c r="BM7" s="79">
        <f t="shared" si="12"/>
      </c>
      <c r="BN7" s="84"/>
      <c r="BO7" s="77">
        <f>IF(ISNA(MATCH(CONCATENATE(BO$4,$A7),Divize!$W:$W,0)),"",INDEX(Divize!$C:$C,MATCH(CONCATENATE(BO$4,$A7),Divize!$W:$W,0),1))</f>
      </c>
      <c r="BP7" s="78"/>
      <c r="BQ7" s="81">
        <f>IF(BO7="","",'1. závod'!BQ7)</f>
      </c>
      <c r="BR7" s="79">
        <f t="shared" si="13"/>
      </c>
      <c r="BS7" s="84"/>
      <c r="BT7" s="77">
        <f>IF(ISNA(MATCH(CONCATENATE(BT$4,$A7),Divize!$W:$W,0)),"",INDEX(Divize!$C:$C,MATCH(CONCATENATE(BT$4,$A7),Divize!$W:$W,0),1))</f>
      </c>
      <c r="BU7" s="78"/>
      <c r="BV7" s="81">
        <f>IF(BT7="","",'1. závod'!BV7)</f>
      </c>
      <c r="BW7" s="79">
        <f t="shared" si="14"/>
      </c>
      <c r="BX7" s="84"/>
    </row>
    <row r="8" spans="1:76" s="82" customFormat="1" ht="34.5" customHeight="1">
      <c r="A8" s="83">
        <v>3</v>
      </c>
      <c r="B8" s="77">
        <f>IF(ISNA(MATCH(CONCATENATE(B$4,$A8),Divize!$W:$W,0)),"",INDEX(Divize!$C:$C,MATCH(CONCATENATE(B$4,$A8),Divize!$W:$W,0),1))</f>
      </c>
      <c r="C8" s="78"/>
      <c r="D8" s="81">
        <f>IF(B8="","",'1. závod'!D8)</f>
      </c>
      <c r="E8" s="79">
        <f t="shared" si="0"/>
      </c>
      <c r="F8" s="84"/>
      <c r="G8" s="77">
        <f>IF(ISNA(MATCH(CONCATENATE(G$4,$A8),Divize!$W:$W,0)),"",INDEX(Divize!$C:$C,MATCH(CONCATENATE(G$4,$A8),Divize!$W:$W,0),1))</f>
      </c>
      <c r="H8" s="78"/>
      <c r="I8" s="81">
        <f>IF(G8="","",'1. závod'!I8)</f>
      </c>
      <c r="J8" s="79">
        <f t="shared" si="1"/>
      </c>
      <c r="K8" s="84"/>
      <c r="L8" s="77">
        <f>IF(ISNA(MATCH(CONCATENATE(L$4,$A8),Divize!$W:$W,0)),"",INDEX(Divize!$C:$C,MATCH(CONCATENATE(L$4,$A8),Divize!$W:$W,0),1))</f>
      </c>
      <c r="M8" s="78"/>
      <c r="N8" s="81">
        <f>IF(L8="","",'1. závod'!N8)</f>
      </c>
      <c r="O8" s="79">
        <f t="shared" si="2"/>
      </c>
      <c r="P8" s="84"/>
      <c r="Q8" s="77">
        <f>IF(ISNA(MATCH(CONCATENATE(Q$4,$A8),Divize!$W:$W,0)),"",INDEX(Divize!$C:$C,MATCH(CONCATENATE(Q$4,$A8),Divize!$W:$W,0),1))</f>
      </c>
      <c r="R8" s="78"/>
      <c r="S8" s="81">
        <f>IF(Q8="","",'1. závod'!S8)</f>
      </c>
      <c r="T8" s="79">
        <f t="shared" si="3"/>
      </c>
      <c r="U8" s="84"/>
      <c r="V8" s="77">
        <f>IF(ISNA(MATCH(CONCATENATE(V$4,$A8),Divize!$W:$W,0)),"",INDEX(Divize!$C:$C,MATCH(CONCATENATE(V$4,$A8),Divize!$W:$W,0),1))</f>
      </c>
      <c r="W8" s="78"/>
      <c r="X8" s="81">
        <f>IF(V8="","",'1. závod'!X8)</f>
      </c>
      <c r="Y8" s="79">
        <f t="shared" si="4"/>
      </c>
      <c r="Z8" s="84"/>
      <c r="AA8" s="77">
        <f>IF(ISNA(MATCH(CONCATENATE(AA$4,$A8),Divize!$W:$W,0)),"",INDEX(Divize!$C:$C,MATCH(CONCATENATE(AA$4,$A8),Divize!$W:$W,0),1))</f>
      </c>
      <c r="AB8" s="78"/>
      <c r="AC8" s="81">
        <f>IF(AA8="","",'1. závod'!AC8)</f>
      </c>
      <c r="AD8" s="79">
        <f t="shared" si="5"/>
      </c>
      <c r="AE8" s="84"/>
      <c r="AF8" s="77">
        <f>IF(ISNA(MATCH(CONCATENATE(AF$4,$A8),Divize!$W:$W,0)),"",INDEX(Divize!$C:$C,MATCH(CONCATENATE(AF$4,$A8),Divize!$W:$W,0),1))</f>
      </c>
      <c r="AG8" s="78"/>
      <c r="AH8" s="81">
        <f>IF(AF8="","",'1. závod'!AH8)</f>
      </c>
      <c r="AI8" s="79">
        <f t="shared" si="6"/>
      </c>
      <c r="AJ8" s="84"/>
      <c r="AK8" s="77">
        <f>IF(ISNA(MATCH(CONCATENATE(AK$4,$A8),Divize!$W:$W,0)),"",INDEX(Divize!$C:$C,MATCH(CONCATENATE(AK$4,$A8),Divize!$W:$W,0),1))</f>
      </c>
      <c r="AL8" s="78"/>
      <c r="AM8" s="81">
        <f>IF(AK8="","",'1. závod'!AM8)</f>
      </c>
      <c r="AN8" s="79">
        <f t="shared" si="7"/>
      </c>
      <c r="AO8" s="84"/>
      <c r="AP8" s="77">
        <f>IF(ISNA(MATCH(CONCATENATE(AP$4,$A8),Divize!$W:$W,0)),"",INDEX(Divize!$C:$C,MATCH(CONCATENATE(AP$4,$A8),Divize!$W:$W,0),1))</f>
      </c>
      <c r="AQ8" s="78"/>
      <c r="AR8" s="81">
        <f>IF(AP8="","",'1. závod'!AR8)</f>
      </c>
      <c r="AS8" s="79">
        <f t="shared" si="8"/>
      </c>
      <c r="AT8" s="84"/>
      <c r="AU8" s="77">
        <f>IF(ISNA(MATCH(CONCATENATE(AU$4,$A8),Divize!$W:$W,0)),"",INDEX(Divize!$C:$C,MATCH(CONCATENATE(AU$4,$A8),Divize!$W:$W,0),1))</f>
      </c>
      <c r="AV8" s="78"/>
      <c r="AW8" s="81">
        <f>IF(AU8="","",'1. závod'!AW8)</f>
      </c>
      <c r="AX8" s="79">
        <f t="shared" si="9"/>
      </c>
      <c r="AY8" s="84"/>
      <c r="AZ8" s="77">
        <f>IF(ISNA(MATCH(CONCATENATE(AZ$4,$A8),Divize!$W:$W,0)),"",INDEX(Divize!$C:$C,MATCH(CONCATENATE(AZ$4,$A8),Divize!$W:$W,0),1))</f>
      </c>
      <c r="BA8" s="78"/>
      <c r="BB8" s="81">
        <f>IF(AZ8="","",'1. závod'!BB8)</f>
      </c>
      <c r="BC8" s="79">
        <f t="shared" si="10"/>
      </c>
      <c r="BD8" s="84"/>
      <c r="BE8" s="77">
        <f>IF(ISNA(MATCH(CONCATENATE(BE$4,$A8),Divize!$W:$W,0)),"",INDEX(Divize!$C:$C,MATCH(CONCATENATE(BE$4,$A8),Divize!$W:$W,0),1))</f>
      </c>
      <c r="BF8" s="78"/>
      <c r="BG8" s="81">
        <f>IF(BE8="","",'1. závod'!BG8)</f>
      </c>
      <c r="BH8" s="79">
        <f t="shared" si="11"/>
      </c>
      <c r="BI8" s="84"/>
      <c r="BJ8" s="77">
        <f>IF(ISNA(MATCH(CONCATENATE(BJ$4,$A8),Divize!$W:$W,0)),"",INDEX(Divize!$C:$C,MATCH(CONCATENATE(BJ$4,$A8),Divize!$W:$W,0),1))</f>
      </c>
      <c r="BK8" s="78"/>
      <c r="BL8" s="81">
        <f>IF(BJ8="","",'1. závod'!BL8)</f>
      </c>
      <c r="BM8" s="79">
        <f t="shared" si="12"/>
      </c>
      <c r="BN8" s="84"/>
      <c r="BO8" s="77">
        <f>IF(ISNA(MATCH(CONCATENATE(BO$4,$A8),Divize!$W:$W,0)),"",INDEX(Divize!$C:$C,MATCH(CONCATENATE(BO$4,$A8),Divize!$W:$W,0),1))</f>
      </c>
      <c r="BP8" s="78"/>
      <c r="BQ8" s="81">
        <f>IF(BO8="","",'1. závod'!BQ8)</f>
      </c>
      <c r="BR8" s="79">
        <f t="shared" si="13"/>
      </c>
      <c r="BS8" s="84"/>
      <c r="BT8" s="77">
        <f>IF(ISNA(MATCH(CONCATENATE(BT$4,$A8),Divize!$W:$W,0)),"",INDEX(Divize!$C:$C,MATCH(CONCATENATE(BT$4,$A8),Divize!$W:$W,0),1))</f>
      </c>
      <c r="BU8" s="78"/>
      <c r="BV8" s="81">
        <f>IF(BT8="","",'1. závod'!BV8)</f>
      </c>
      <c r="BW8" s="79">
        <f t="shared" si="14"/>
      </c>
      <c r="BX8" s="84"/>
    </row>
    <row r="9" spans="1:76" s="82" customFormat="1" ht="34.5" customHeight="1">
      <c r="A9" s="83">
        <v>4</v>
      </c>
      <c r="B9" s="77">
        <f>IF(ISNA(MATCH(CONCATENATE(B$4,$A9),Divize!$W:$W,0)),"",INDEX(Divize!$C:$C,MATCH(CONCATENATE(B$4,$A9),Divize!$W:$W,0),1))</f>
      </c>
      <c r="C9" s="78"/>
      <c r="D9" s="81">
        <f>IF(B9="","",'1. závod'!D9)</f>
      </c>
      <c r="E9" s="79">
        <f t="shared" si="0"/>
      </c>
      <c r="F9" s="84"/>
      <c r="G9" s="77">
        <f>IF(ISNA(MATCH(CONCATENATE(G$4,$A9),Divize!$W:$W,0)),"",INDEX(Divize!$C:$C,MATCH(CONCATENATE(G$4,$A9),Divize!$W:$W,0),1))</f>
      </c>
      <c r="H9" s="78"/>
      <c r="I9" s="81">
        <f>IF(G9="","",'1. závod'!I9)</f>
      </c>
      <c r="J9" s="79">
        <f t="shared" si="1"/>
      </c>
      <c r="K9" s="84"/>
      <c r="L9" s="77">
        <f>IF(ISNA(MATCH(CONCATENATE(L$4,$A9),Divize!$W:$W,0)),"",INDEX(Divize!$C:$C,MATCH(CONCATENATE(L$4,$A9),Divize!$W:$W,0),1))</f>
      </c>
      <c r="M9" s="78"/>
      <c r="N9" s="81">
        <f>IF(L9="","",'1. závod'!N9)</f>
      </c>
      <c r="O9" s="79">
        <f t="shared" si="2"/>
      </c>
      <c r="P9" s="84"/>
      <c r="Q9" s="77">
        <f>IF(ISNA(MATCH(CONCATENATE(Q$4,$A9),Divize!$W:$W,0)),"",INDEX(Divize!$C:$C,MATCH(CONCATENATE(Q$4,$A9),Divize!$W:$W,0),1))</f>
      </c>
      <c r="R9" s="78"/>
      <c r="S9" s="81">
        <f>IF(Q9="","",'1. závod'!S9)</f>
      </c>
      <c r="T9" s="79">
        <f t="shared" si="3"/>
      </c>
      <c r="U9" s="84"/>
      <c r="V9" s="77">
        <f>IF(ISNA(MATCH(CONCATENATE(V$4,$A9),Divize!$W:$W,0)),"",INDEX(Divize!$C:$C,MATCH(CONCATENATE(V$4,$A9),Divize!$W:$W,0),1))</f>
      </c>
      <c r="W9" s="78"/>
      <c r="X9" s="81">
        <f>IF(V9="","",'1. závod'!X9)</f>
      </c>
      <c r="Y9" s="79">
        <f t="shared" si="4"/>
      </c>
      <c r="Z9" s="84"/>
      <c r="AA9" s="77">
        <f>IF(ISNA(MATCH(CONCATENATE(AA$4,$A9),Divize!$W:$W,0)),"",INDEX(Divize!$C:$C,MATCH(CONCATENATE(AA$4,$A9),Divize!$W:$W,0),1))</f>
      </c>
      <c r="AB9" s="78"/>
      <c r="AC9" s="81">
        <f>IF(AA9="","",'1. závod'!AC9)</f>
      </c>
      <c r="AD9" s="79">
        <f t="shared" si="5"/>
      </c>
      <c r="AE9" s="84"/>
      <c r="AF9" s="77">
        <f>IF(ISNA(MATCH(CONCATENATE(AF$4,$A9),Divize!$W:$W,0)),"",INDEX(Divize!$C:$C,MATCH(CONCATENATE(AF$4,$A9),Divize!$W:$W,0),1))</f>
      </c>
      <c r="AG9" s="78"/>
      <c r="AH9" s="81">
        <f>IF(AF9="","",'1. závod'!AH9)</f>
      </c>
      <c r="AI9" s="79">
        <f t="shared" si="6"/>
      </c>
      <c r="AJ9" s="84"/>
      <c r="AK9" s="77">
        <f>IF(ISNA(MATCH(CONCATENATE(AK$4,$A9),Divize!$W:$W,0)),"",INDEX(Divize!$C:$C,MATCH(CONCATENATE(AK$4,$A9),Divize!$W:$W,0),1))</f>
      </c>
      <c r="AL9" s="78"/>
      <c r="AM9" s="81">
        <f>IF(AK9="","",'1. závod'!AM9)</f>
      </c>
      <c r="AN9" s="79">
        <f t="shared" si="7"/>
      </c>
      <c r="AO9" s="84"/>
      <c r="AP9" s="77">
        <f>IF(ISNA(MATCH(CONCATENATE(AP$4,$A9),Divize!$W:$W,0)),"",INDEX(Divize!$C:$C,MATCH(CONCATENATE(AP$4,$A9),Divize!$W:$W,0),1))</f>
      </c>
      <c r="AQ9" s="78"/>
      <c r="AR9" s="81">
        <f>IF(AP9="","",'1. závod'!AR9)</f>
      </c>
      <c r="AS9" s="79">
        <f t="shared" si="8"/>
      </c>
      <c r="AT9" s="84"/>
      <c r="AU9" s="77">
        <f>IF(ISNA(MATCH(CONCATENATE(AU$4,$A9),Divize!$W:$W,0)),"",INDEX(Divize!$C:$C,MATCH(CONCATENATE(AU$4,$A9),Divize!$W:$W,0),1))</f>
      </c>
      <c r="AV9" s="78"/>
      <c r="AW9" s="81">
        <f>IF(AU9="","",'1. závod'!AW9)</f>
      </c>
      <c r="AX9" s="79">
        <f t="shared" si="9"/>
      </c>
      <c r="AY9" s="84"/>
      <c r="AZ9" s="77">
        <f>IF(ISNA(MATCH(CONCATENATE(AZ$4,$A9),Divize!$W:$W,0)),"",INDEX(Divize!$C:$C,MATCH(CONCATENATE(AZ$4,$A9),Divize!$W:$W,0),1))</f>
      </c>
      <c r="BA9" s="78"/>
      <c r="BB9" s="81">
        <f>IF(AZ9="","",'1. závod'!BB9)</f>
      </c>
      <c r="BC9" s="79">
        <f t="shared" si="10"/>
      </c>
      <c r="BD9" s="84"/>
      <c r="BE9" s="77">
        <f>IF(ISNA(MATCH(CONCATENATE(BE$4,$A9),Divize!$W:$W,0)),"",INDEX(Divize!$C:$C,MATCH(CONCATENATE(BE$4,$A9),Divize!$W:$W,0),1))</f>
      </c>
      <c r="BF9" s="78"/>
      <c r="BG9" s="81">
        <f>IF(BE9="","",'1. závod'!BG9)</f>
      </c>
      <c r="BH9" s="79">
        <f t="shared" si="11"/>
      </c>
      <c r="BI9" s="84"/>
      <c r="BJ9" s="77">
        <f>IF(ISNA(MATCH(CONCATENATE(BJ$4,$A9),Divize!$W:$W,0)),"",INDEX(Divize!$C:$C,MATCH(CONCATENATE(BJ$4,$A9),Divize!$W:$W,0),1))</f>
      </c>
      <c r="BK9" s="78"/>
      <c r="BL9" s="81">
        <f>IF(BJ9="","",'1. závod'!BL9)</f>
      </c>
      <c r="BM9" s="79">
        <f t="shared" si="12"/>
      </c>
      <c r="BN9" s="84"/>
      <c r="BO9" s="77">
        <f>IF(ISNA(MATCH(CONCATENATE(BO$4,$A9),Divize!$W:$W,0)),"",INDEX(Divize!$C:$C,MATCH(CONCATENATE(BO$4,$A9),Divize!$W:$W,0),1))</f>
      </c>
      <c r="BP9" s="78"/>
      <c r="BQ9" s="81">
        <f>IF(BO9="","",'1. závod'!BQ9)</f>
      </c>
      <c r="BR9" s="79">
        <f t="shared" si="13"/>
      </c>
      <c r="BS9" s="84"/>
      <c r="BT9" s="77">
        <f>IF(ISNA(MATCH(CONCATENATE(BT$4,$A9),Divize!$W:$W,0)),"",INDEX(Divize!$C:$C,MATCH(CONCATENATE(BT$4,$A9),Divize!$W:$W,0),1))</f>
      </c>
      <c r="BU9" s="78"/>
      <c r="BV9" s="81">
        <f>IF(BT9="","",'1. závod'!BV9)</f>
      </c>
      <c r="BW9" s="79">
        <f t="shared" si="14"/>
      </c>
      <c r="BX9" s="84"/>
    </row>
    <row r="10" spans="1:76" s="82" customFormat="1" ht="34.5" customHeight="1">
      <c r="A10" s="83">
        <v>5</v>
      </c>
      <c r="B10" s="77">
        <f>IF(ISNA(MATCH(CONCATENATE(B$4,$A10),Divize!$W:$W,0)),"",INDEX(Divize!$C:$C,MATCH(CONCATENATE(B$4,$A10),Divize!$W:$W,0),1))</f>
      </c>
      <c r="C10" s="78"/>
      <c r="D10" s="81">
        <f>IF(B10="","",'1. závod'!D10)</f>
      </c>
      <c r="E10" s="79">
        <f t="shared" si="0"/>
      </c>
      <c r="F10" s="84"/>
      <c r="G10" s="77">
        <f>IF(ISNA(MATCH(CONCATENATE(G$4,$A10),Divize!$W:$W,0)),"",INDEX(Divize!$C:$C,MATCH(CONCATENATE(G$4,$A10),Divize!$W:$W,0),1))</f>
      </c>
      <c r="H10" s="78"/>
      <c r="I10" s="81">
        <f>IF(G10="","",'1. závod'!I10)</f>
      </c>
      <c r="J10" s="79">
        <f t="shared" si="1"/>
      </c>
      <c r="K10" s="84"/>
      <c r="L10" s="77">
        <f>IF(ISNA(MATCH(CONCATENATE(L$4,$A10),Divize!$W:$W,0)),"",INDEX(Divize!$C:$C,MATCH(CONCATENATE(L$4,$A10),Divize!$W:$W,0),1))</f>
      </c>
      <c r="M10" s="78"/>
      <c r="N10" s="81">
        <f>IF(L10="","",'1. závod'!N10)</f>
      </c>
      <c r="O10" s="79">
        <f t="shared" si="2"/>
      </c>
      <c r="P10" s="84"/>
      <c r="Q10" s="77">
        <f>IF(ISNA(MATCH(CONCATENATE(Q$4,$A10),Divize!$W:$W,0)),"",INDEX(Divize!$C:$C,MATCH(CONCATENATE(Q$4,$A10),Divize!$W:$W,0),1))</f>
      </c>
      <c r="R10" s="78"/>
      <c r="S10" s="81">
        <f>IF(Q10="","",'1. závod'!S10)</f>
      </c>
      <c r="T10" s="79">
        <f t="shared" si="3"/>
      </c>
      <c r="U10" s="84"/>
      <c r="V10" s="77">
        <f>IF(ISNA(MATCH(CONCATENATE(V$4,$A10),Divize!$W:$W,0)),"",INDEX(Divize!$C:$C,MATCH(CONCATENATE(V$4,$A10),Divize!$W:$W,0),1))</f>
      </c>
      <c r="W10" s="78"/>
      <c r="X10" s="81">
        <f>IF(V10="","",'1. závod'!X10)</f>
      </c>
      <c r="Y10" s="79">
        <f t="shared" si="4"/>
      </c>
      <c r="Z10" s="84"/>
      <c r="AA10" s="77">
        <f>IF(ISNA(MATCH(CONCATENATE(AA$4,$A10),Divize!$W:$W,0)),"",INDEX(Divize!$C:$C,MATCH(CONCATENATE(AA$4,$A10),Divize!$W:$W,0),1))</f>
      </c>
      <c r="AB10" s="78"/>
      <c r="AC10" s="81">
        <f>IF(AA10="","",'1. závod'!AC10)</f>
      </c>
      <c r="AD10" s="79">
        <f t="shared" si="5"/>
      </c>
      <c r="AE10" s="84"/>
      <c r="AF10" s="77">
        <f>IF(ISNA(MATCH(CONCATENATE(AF$4,$A10),Divize!$W:$W,0)),"",INDEX(Divize!$C:$C,MATCH(CONCATENATE(AF$4,$A10),Divize!$W:$W,0),1))</f>
      </c>
      <c r="AG10" s="78"/>
      <c r="AH10" s="81">
        <f>IF(AF10="","",'1. závod'!AH10)</f>
      </c>
      <c r="AI10" s="79">
        <f t="shared" si="6"/>
      </c>
      <c r="AJ10" s="84"/>
      <c r="AK10" s="77">
        <f>IF(ISNA(MATCH(CONCATENATE(AK$4,$A10),Divize!$W:$W,0)),"",INDEX(Divize!$C:$C,MATCH(CONCATENATE(AK$4,$A10),Divize!$W:$W,0),1))</f>
      </c>
      <c r="AL10" s="78"/>
      <c r="AM10" s="81">
        <f>IF(AK10="","",'1. závod'!AM10)</f>
      </c>
      <c r="AN10" s="79">
        <f t="shared" si="7"/>
      </c>
      <c r="AO10" s="84"/>
      <c r="AP10" s="77">
        <f>IF(ISNA(MATCH(CONCATENATE(AP$4,$A10),Divize!$W:$W,0)),"",INDEX(Divize!$C:$C,MATCH(CONCATENATE(AP$4,$A10),Divize!$W:$W,0),1))</f>
      </c>
      <c r="AQ10" s="78"/>
      <c r="AR10" s="81">
        <f>IF(AP10="","",'1. závod'!AR10)</f>
      </c>
      <c r="AS10" s="79">
        <f t="shared" si="8"/>
      </c>
      <c r="AT10" s="84"/>
      <c r="AU10" s="77">
        <f>IF(ISNA(MATCH(CONCATENATE(AU$4,$A10),Divize!$W:$W,0)),"",INDEX(Divize!$C:$C,MATCH(CONCATENATE(AU$4,$A10),Divize!$W:$W,0),1))</f>
      </c>
      <c r="AV10" s="78"/>
      <c r="AW10" s="81">
        <f>IF(AU10="","",'1. závod'!AW10)</f>
      </c>
      <c r="AX10" s="79">
        <f t="shared" si="9"/>
      </c>
      <c r="AY10" s="84"/>
      <c r="AZ10" s="77">
        <f>IF(ISNA(MATCH(CONCATENATE(AZ$4,$A10),Divize!$W:$W,0)),"",INDEX(Divize!$C:$C,MATCH(CONCATENATE(AZ$4,$A10),Divize!$W:$W,0),1))</f>
      </c>
      <c r="BA10" s="78"/>
      <c r="BB10" s="81">
        <f>IF(AZ10="","",'1. závod'!BB10)</f>
      </c>
      <c r="BC10" s="79">
        <f t="shared" si="10"/>
      </c>
      <c r="BD10" s="84"/>
      <c r="BE10" s="77">
        <f>IF(ISNA(MATCH(CONCATENATE(BE$4,$A10),Divize!$W:$W,0)),"",INDEX(Divize!$C:$C,MATCH(CONCATENATE(BE$4,$A10),Divize!$W:$W,0),1))</f>
      </c>
      <c r="BF10" s="78"/>
      <c r="BG10" s="81">
        <f>IF(BE10="","",'1. závod'!BG10)</f>
      </c>
      <c r="BH10" s="79">
        <f t="shared" si="11"/>
      </c>
      <c r="BI10" s="84"/>
      <c r="BJ10" s="77">
        <f>IF(ISNA(MATCH(CONCATENATE(BJ$4,$A10),Divize!$W:$W,0)),"",INDEX(Divize!$C:$C,MATCH(CONCATENATE(BJ$4,$A10),Divize!$W:$W,0),1))</f>
      </c>
      <c r="BK10" s="78"/>
      <c r="BL10" s="81">
        <f>IF(BJ10="","",'1. závod'!BL10)</f>
      </c>
      <c r="BM10" s="79">
        <f t="shared" si="12"/>
      </c>
      <c r="BN10" s="84"/>
      <c r="BO10" s="77">
        <f>IF(ISNA(MATCH(CONCATENATE(BO$4,$A10),Divize!$W:$W,0)),"",INDEX(Divize!$C:$C,MATCH(CONCATENATE(BO$4,$A10),Divize!$W:$W,0),1))</f>
      </c>
      <c r="BP10" s="78"/>
      <c r="BQ10" s="81">
        <f>IF(BO10="","",'1. závod'!BQ10)</f>
      </c>
      <c r="BR10" s="79">
        <f t="shared" si="13"/>
      </c>
      <c r="BS10" s="84"/>
      <c r="BT10" s="77">
        <f>IF(ISNA(MATCH(CONCATENATE(BT$4,$A10),Divize!$W:$W,0)),"",INDEX(Divize!$C:$C,MATCH(CONCATENATE(BT$4,$A10),Divize!$W:$W,0),1))</f>
      </c>
      <c r="BU10" s="78"/>
      <c r="BV10" s="81">
        <f>IF(BT10="","",'1. závod'!BV10)</f>
      </c>
      <c r="BW10" s="79">
        <f t="shared" si="14"/>
      </c>
      <c r="BX10" s="84"/>
    </row>
    <row r="11" spans="1:76" s="82" customFormat="1" ht="34.5" customHeight="1">
      <c r="A11" s="83">
        <v>6</v>
      </c>
      <c r="B11" s="77">
        <f>IF(ISNA(MATCH(CONCATENATE(B$4,$A11),Divize!$W:$W,0)),"",INDEX(Divize!$C:$C,MATCH(CONCATENATE(B$4,$A11),Divize!$W:$W,0),1))</f>
      </c>
      <c r="C11" s="78"/>
      <c r="D11" s="81">
        <f>IF(B11="","",'1. závod'!D11)</f>
      </c>
      <c r="E11" s="79">
        <f t="shared" si="0"/>
      </c>
      <c r="F11" s="84"/>
      <c r="G11" s="77">
        <f>IF(ISNA(MATCH(CONCATENATE(G$4,$A11),Divize!$W:$W,0)),"",INDEX(Divize!$C:$C,MATCH(CONCATENATE(G$4,$A11),Divize!$W:$W,0),1))</f>
      </c>
      <c r="H11" s="78"/>
      <c r="I11" s="81">
        <f>IF(G11="","",'1. závod'!I11)</f>
      </c>
      <c r="J11" s="79">
        <f t="shared" si="1"/>
      </c>
      <c r="K11" s="84"/>
      <c r="L11" s="77">
        <f>IF(ISNA(MATCH(CONCATENATE(L$4,$A11),Divize!$W:$W,0)),"",INDEX(Divize!$C:$C,MATCH(CONCATENATE(L$4,$A11),Divize!$W:$W,0),1))</f>
      </c>
      <c r="M11" s="78"/>
      <c r="N11" s="81">
        <f>IF(L11="","",'1. závod'!N11)</f>
      </c>
      <c r="O11" s="79">
        <f t="shared" si="2"/>
      </c>
      <c r="P11" s="84"/>
      <c r="Q11" s="77">
        <f>IF(ISNA(MATCH(CONCATENATE(Q$4,$A11),Divize!$W:$W,0)),"",INDEX(Divize!$C:$C,MATCH(CONCATENATE(Q$4,$A11),Divize!$W:$W,0),1))</f>
      </c>
      <c r="R11" s="78"/>
      <c r="S11" s="81">
        <f>IF(Q11="","",'1. závod'!S11)</f>
      </c>
      <c r="T11" s="79">
        <f t="shared" si="3"/>
      </c>
      <c r="U11" s="84"/>
      <c r="V11" s="77">
        <f>IF(ISNA(MATCH(CONCATENATE(V$4,$A11),Divize!$W:$W,0)),"",INDEX(Divize!$C:$C,MATCH(CONCATENATE(V$4,$A11),Divize!$W:$W,0),1))</f>
      </c>
      <c r="W11" s="78"/>
      <c r="X11" s="81">
        <f>IF(V11="","",'1. závod'!X11)</f>
      </c>
      <c r="Y11" s="79">
        <f t="shared" si="4"/>
      </c>
      <c r="Z11" s="84"/>
      <c r="AA11" s="77">
        <f>IF(ISNA(MATCH(CONCATENATE(AA$4,$A11),Divize!$W:$W,0)),"",INDEX(Divize!$C:$C,MATCH(CONCATENATE(AA$4,$A11),Divize!$W:$W,0),1))</f>
      </c>
      <c r="AB11" s="78"/>
      <c r="AC11" s="81">
        <f>IF(AA11="","",'1. závod'!AC11)</f>
      </c>
      <c r="AD11" s="79">
        <f t="shared" si="5"/>
      </c>
      <c r="AE11" s="84"/>
      <c r="AF11" s="77">
        <f>IF(ISNA(MATCH(CONCATENATE(AF$4,$A11),Divize!$W:$W,0)),"",INDEX(Divize!$C:$C,MATCH(CONCATENATE(AF$4,$A11),Divize!$W:$W,0),1))</f>
      </c>
      <c r="AG11" s="78"/>
      <c r="AH11" s="81">
        <f>IF(AF11="","",'1. závod'!AH11)</f>
      </c>
      <c r="AI11" s="79">
        <f t="shared" si="6"/>
      </c>
      <c r="AJ11" s="84"/>
      <c r="AK11" s="77">
        <f>IF(ISNA(MATCH(CONCATENATE(AK$4,$A11),Divize!$W:$W,0)),"",INDEX(Divize!$C:$C,MATCH(CONCATENATE(AK$4,$A11),Divize!$W:$W,0),1))</f>
      </c>
      <c r="AL11" s="78"/>
      <c r="AM11" s="81">
        <f>IF(AK11="","",'1. závod'!AM11)</f>
      </c>
      <c r="AN11" s="79">
        <f t="shared" si="7"/>
      </c>
      <c r="AO11" s="84"/>
      <c r="AP11" s="77">
        <f>IF(ISNA(MATCH(CONCATENATE(AP$4,$A11),Divize!$W:$W,0)),"",INDEX(Divize!$C:$C,MATCH(CONCATENATE(AP$4,$A11),Divize!$W:$W,0),1))</f>
      </c>
      <c r="AQ11" s="78"/>
      <c r="AR11" s="81">
        <f>IF(AP11="","",'1. závod'!AR11)</f>
      </c>
      <c r="AS11" s="79">
        <f t="shared" si="8"/>
      </c>
      <c r="AT11" s="84"/>
      <c r="AU11" s="77">
        <f>IF(ISNA(MATCH(CONCATENATE(AU$4,$A11),Divize!$W:$W,0)),"",INDEX(Divize!$C:$C,MATCH(CONCATENATE(AU$4,$A11),Divize!$W:$W,0),1))</f>
      </c>
      <c r="AV11" s="78"/>
      <c r="AW11" s="81">
        <f>IF(AU11="","",'1. závod'!AW11)</f>
      </c>
      <c r="AX11" s="79">
        <f t="shared" si="9"/>
      </c>
      <c r="AY11" s="84"/>
      <c r="AZ11" s="77">
        <f>IF(ISNA(MATCH(CONCATENATE(AZ$4,$A11),Divize!$W:$W,0)),"",INDEX(Divize!$C:$C,MATCH(CONCATENATE(AZ$4,$A11),Divize!$W:$W,0),1))</f>
      </c>
      <c r="BA11" s="78"/>
      <c r="BB11" s="81">
        <f>IF(AZ11="","",'1. závod'!BB11)</f>
      </c>
      <c r="BC11" s="79">
        <f t="shared" si="10"/>
      </c>
      <c r="BD11" s="84"/>
      <c r="BE11" s="77">
        <f>IF(ISNA(MATCH(CONCATENATE(BE$4,$A11),Divize!$W:$W,0)),"",INDEX(Divize!$C:$C,MATCH(CONCATENATE(BE$4,$A11),Divize!$W:$W,0),1))</f>
      </c>
      <c r="BF11" s="78"/>
      <c r="BG11" s="81">
        <f>IF(BE11="","",'1. závod'!BG11)</f>
      </c>
      <c r="BH11" s="79">
        <f t="shared" si="11"/>
      </c>
      <c r="BI11" s="84"/>
      <c r="BJ11" s="77">
        <f>IF(ISNA(MATCH(CONCATENATE(BJ$4,$A11),Divize!$W:$W,0)),"",INDEX(Divize!$C:$C,MATCH(CONCATENATE(BJ$4,$A11),Divize!$W:$W,0),1))</f>
      </c>
      <c r="BK11" s="78"/>
      <c r="BL11" s="81">
        <f>IF(BJ11="","",'1. závod'!BL11)</f>
      </c>
      <c r="BM11" s="79">
        <f t="shared" si="12"/>
      </c>
      <c r="BN11" s="84"/>
      <c r="BO11" s="77">
        <f>IF(ISNA(MATCH(CONCATENATE(BO$4,$A11),Divize!$W:$W,0)),"",INDEX(Divize!$C:$C,MATCH(CONCATENATE(BO$4,$A11),Divize!$W:$W,0),1))</f>
      </c>
      <c r="BP11" s="78"/>
      <c r="BQ11" s="81">
        <f>IF(BO11="","",'1. závod'!BQ11)</f>
      </c>
      <c r="BR11" s="79">
        <f t="shared" si="13"/>
      </c>
      <c r="BS11" s="84"/>
      <c r="BT11" s="77">
        <f>IF(ISNA(MATCH(CONCATENATE(BT$4,$A11),Divize!$W:$W,0)),"",INDEX(Divize!$C:$C,MATCH(CONCATENATE(BT$4,$A11),Divize!$W:$W,0),1))</f>
      </c>
      <c r="BU11" s="78"/>
      <c r="BV11" s="81">
        <f>IF(BT11="","",'1. závod'!BV11)</f>
      </c>
      <c r="BW11" s="79">
        <f t="shared" si="14"/>
      </c>
      <c r="BX11" s="84"/>
    </row>
    <row r="12" spans="1:76" s="82" customFormat="1" ht="34.5" customHeight="1">
      <c r="A12" s="83">
        <v>7</v>
      </c>
      <c r="B12" s="77">
        <f>IF(ISNA(MATCH(CONCATENATE(B$4,$A12),Divize!$W:$W,0)),"",INDEX(Divize!$C:$C,MATCH(CONCATENATE(B$4,$A12),Divize!$W:$W,0),1))</f>
      </c>
      <c r="C12" s="78"/>
      <c r="D12" s="81">
        <f>IF(B12="","",'1. závod'!D12)</f>
      </c>
      <c r="E12" s="79">
        <f t="shared" si="0"/>
      </c>
      <c r="F12" s="84"/>
      <c r="G12" s="77">
        <f>IF(ISNA(MATCH(CONCATENATE(G$4,$A12),Divize!$W:$W,0)),"",INDEX(Divize!$C:$C,MATCH(CONCATENATE(G$4,$A12),Divize!$W:$W,0),1))</f>
      </c>
      <c r="H12" s="78"/>
      <c r="I12" s="81">
        <f>IF(G12="","",'1. závod'!I12)</f>
      </c>
      <c r="J12" s="79">
        <f t="shared" si="1"/>
      </c>
      <c r="K12" s="84"/>
      <c r="L12" s="77">
        <f>IF(ISNA(MATCH(CONCATENATE(L$4,$A12),Divize!$W:$W,0)),"",INDEX(Divize!$C:$C,MATCH(CONCATENATE(L$4,$A12),Divize!$W:$W,0),1))</f>
      </c>
      <c r="M12" s="78"/>
      <c r="N12" s="81">
        <f>IF(L12="","",'1. závod'!N12)</f>
      </c>
      <c r="O12" s="79">
        <f t="shared" si="2"/>
      </c>
      <c r="P12" s="84"/>
      <c r="Q12" s="77">
        <f>IF(ISNA(MATCH(CONCATENATE(Q$4,$A12),Divize!$W:$W,0)),"",INDEX(Divize!$C:$C,MATCH(CONCATENATE(Q$4,$A12),Divize!$W:$W,0),1))</f>
      </c>
      <c r="R12" s="78"/>
      <c r="S12" s="81">
        <f>IF(Q12="","",'1. závod'!S12)</f>
      </c>
      <c r="T12" s="79">
        <f t="shared" si="3"/>
      </c>
      <c r="U12" s="84"/>
      <c r="V12" s="77">
        <f>IF(ISNA(MATCH(CONCATENATE(V$4,$A12),Divize!$W:$W,0)),"",INDEX(Divize!$C:$C,MATCH(CONCATENATE(V$4,$A12),Divize!$W:$W,0),1))</f>
      </c>
      <c r="W12" s="78"/>
      <c r="X12" s="81">
        <f>IF(V12="","",'1. závod'!X12)</f>
      </c>
      <c r="Y12" s="79">
        <f t="shared" si="4"/>
      </c>
      <c r="Z12" s="84"/>
      <c r="AA12" s="77">
        <f>IF(ISNA(MATCH(CONCATENATE(AA$4,$A12),Divize!$W:$W,0)),"",INDEX(Divize!$C:$C,MATCH(CONCATENATE(AA$4,$A12),Divize!$W:$W,0),1))</f>
      </c>
      <c r="AB12" s="78"/>
      <c r="AC12" s="81">
        <f>IF(AA12="","",'1. závod'!AC12)</f>
      </c>
      <c r="AD12" s="79">
        <f t="shared" si="5"/>
      </c>
      <c r="AE12" s="84"/>
      <c r="AF12" s="77">
        <f>IF(ISNA(MATCH(CONCATENATE(AF$4,$A12),Divize!$W:$W,0)),"",INDEX(Divize!$C:$C,MATCH(CONCATENATE(AF$4,$A12),Divize!$W:$W,0),1))</f>
      </c>
      <c r="AG12" s="78"/>
      <c r="AH12" s="81">
        <f>IF(AF12="","",'1. závod'!AH12)</f>
      </c>
      <c r="AI12" s="79">
        <f t="shared" si="6"/>
      </c>
      <c r="AJ12" s="84"/>
      <c r="AK12" s="77">
        <f>IF(ISNA(MATCH(CONCATENATE(AK$4,$A12),Divize!$W:$W,0)),"",INDEX(Divize!$C:$C,MATCH(CONCATENATE(AK$4,$A12),Divize!$W:$W,0),1))</f>
      </c>
      <c r="AL12" s="78"/>
      <c r="AM12" s="81">
        <f>IF(AK12="","",'1. závod'!AM12)</f>
      </c>
      <c r="AN12" s="79">
        <f t="shared" si="7"/>
      </c>
      <c r="AO12" s="84"/>
      <c r="AP12" s="77">
        <f>IF(ISNA(MATCH(CONCATENATE(AP$4,$A12),Divize!$W:$W,0)),"",INDEX(Divize!$C:$C,MATCH(CONCATENATE(AP$4,$A12),Divize!$W:$W,0),1))</f>
      </c>
      <c r="AQ12" s="78"/>
      <c r="AR12" s="81">
        <f>IF(AP12="","",'1. závod'!AR12)</f>
      </c>
      <c r="AS12" s="79">
        <f t="shared" si="8"/>
      </c>
      <c r="AT12" s="84"/>
      <c r="AU12" s="77">
        <f>IF(ISNA(MATCH(CONCATENATE(AU$4,$A12),Divize!$W:$W,0)),"",INDEX(Divize!$C:$C,MATCH(CONCATENATE(AU$4,$A12),Divize!$W:$W,0),1))</f>
      </c>
      <c r="AV12" s="78"/>
      <c r="AW12" s="81">
        <f>IF(AU12="","",'1. závod'!AW12)</f>
      </c>
      <c r="AX12" s="79">
        <f t="shared" si="9"/>
      </c>
      <c r="AY12" s="84"/>
      <c r="AZ12" s="77">
        <f>IF(ISNA(MATCH(CONCATENATE(AZ$4,$A12),Divize!$W:$W,0)),"",INDEX(Divize!$C:$C,MATCH(CONCATENATE(AZ$4,$A12),Divize!$W:$W,0),1))</f>
      </c>
      <c r="BA12" s="78"/>
      <c r="BB12" s="81">
        <f>IF(AZ12="","",'1. závod'!BB12)</f>
      </c>
      <c r="BC12" s="79">
        <f t="shared" si="10"/>
      </c>
      <c r="BD12" s="84"/>
      <c r="BE12" s="77">
        <f>IF(ISNA(MATCH(CONCATENATE(BE$4,$A12),Divize!$W:$W,0)),"",INDEX(Divize!$C:$C,MATCH(CONCATENATE(BE$4,$A12),Divize!$W:$W,0),1))</f>
      </c>
      <c r="BF12" s="78"/>
      <c r="BG12" s="81">
        <f>IF(BE12="","",'1. závod'!BG12)</f>
      </c>
      <c r="BH12" s="79">
        <f t="shared" si="11"/>
      </c>
      <c r="BI12" s="84"/>
      <c r="BJ12" s="77">
        <f>IF(ISNA(MATCH(CONCATENATE(BJ$4,$A12),Divize!$W:$W,0)),"",INDEX(Divize!$C:$C,MATCH(CONCATENATE(BJ$4,$A12),Divize!$W:$W,0),1))</f>
      </c>
      <c r="BK12" s="78"/>
      <c r="BL12" s="81">
        <f>IF(BJ12="","",'1. závod'!BL12)</f>
      </c>
      <c r="BM12" s="79">
        <f t="shared" si="12"/>
      </c>
      <c r="BN12" s="84"/>
      <c r="BO12" s="77">
        <f>IF(ISNA(MATCH(CONCATENATE(BO$4,$A12),Divize!$W:$W,0)),"",INDEX(Divize!$C:$C,MATCH(CONCATENATE(BO$4,$A12),Divize!$W:$W,0),1))</f>
      </c>
      <c r="BP12" s="78"/>
      <c r="BQ12" s="81">
        <f>IF(BO12="","",'1. závod'!BQ12)</f>
      </c>
      <c r="BR12" s="79">
        <f t="shared" si="13"/>
      </c>
      <c r="BS12" s="84"/>
      <c r="BT12" s="77">
        <f>IF(ISNA(MATCH(CONCATENATE(BT$4,$A12),Divize!$W:$W,0)),"",INDEX(Divize!$C:$C,MATCH(CONCATENATE(BT$4,$A12),Divize!$W:$W,0),1))</f>
      </c>
      <c r="BU12" s="78"/>
      <c r="BV12" s="81">
        <f>IF(BT12="","",'1. závod'!BV12)</f>
      </c>
      <c r="BW12" s="79">
        <f t="shared" si="14"/>
      </c>
      <c r="BX12" s="84"/>
    </row>
    <row r="13" spans="1:76" s="82" customFormat="1" ht="34.5" customHeight="1">
      <c r="A13" s="83">
        <v>8</v>
      </c>
      <c r="B13" s="77">
        <f>IF(ISNA(MATCH(CONCATENATE(B$4,$A13),Divize!$W:$W,0)),"",INDEX(Divize!$C:$C,MATCH(CONCATENATE(B$4,$A13),Divize!$W:$W,0),1))</f>
      </c>
      <c r="C13" s="78"/>
      <c r="D13" s="81">
        <f>IF(B13="","",'1. závod'!D13)</f>
      </c>
      <c r="E13" s="79">
        <f t="shared" si="0"/>
      </c>
      <c r="F13" s="84"/>
      <c r="G13" s="77">
        <f>IF(ISNA(MATCH(CONCATENATE(G$4,$A13),Divize!$W:$W,0)),"",INDEX(Divize!$C:$C,MATCH(CONCATENATE(G$4,$A13),Divize!$W:$W,0),1))</f>
      </c>
      <c r="H13" s="78"/>
      <c r="I13" s="81">
        <f>IF(G13="","",'1. závod'!I13)</f>
      </c>
      <c r="J13" s="79">
        <f t="shared" si="1"/>
      </c>
      <c r="K13" s="84"/>
      <c r="L13" s="77">
        <f>IF(ISNA(MATCH(CONCATENATE(L$4,$A13),Divize!$W:$W,0)),"",INDEX(Divize!$C:$C,MATCH(CONCATENATE(L$4,$A13),Divize!$W:$W,0),1))</f>
      </c>
      <c r="M13" s="78"/>
      <c r="N13" s="81">
        <f>IF(L13="","",'1. závod'!N13)</f>
      </c>
      <c r="O13" s="79">
        <f t="shared" si="2"/>
      </c>
      <c r="P13" s="84"/>
      <c r="Q13" s="77">
        <f>IF(ISNA(MATCH(CONCATENATE(Q$4,$A13),Divize!$W:$W,0)),"",INDEX(Divize!$C:$C,MATCH(CONCATENATE(Q$4,$A13),Divize!$W:$W,0),1))</f>
      </c>
      <c r="R13" s="78"/>
      <c r="S13" s="81">
        <f>IF(Q13="","",'1. závod'!S13)</f>
      </c>
      <c r="T13" s="79">
        <f t="shared" si="3"/>
      </c>
      <c r="U13" s="84"/>
      <c r="V13" s="77">
        <f>IF(ISNA(MATCH(CONCATENATE(V$4,$A13),Divize!$W:$W,0)),"",INDEX(Divize!$C:$C,MATCH(CONCATENATE(V$4,$A13),Divize!$W:$W,0),1))</f>
      </c>
      <c r="W13" s="78"/>
      <c r="X13" s="81">
        <f>IF(V13="","",'1. závod'!X13)</f>
      </c>
      <c r="Y13" s="79">
        <f t="shared" si="4"/>
      </c>
      <c r="Z13" s="84"/>
      <c r="AA13" s="77">
        <f>IF(ISNA(MATCH(CONCATENATE(AA$4,$A13),Divize!$W:$W,0)),"",INDEX(Divize!$C:$C,MATCH(CONCATENATE(AA$4,$A13),Divize!$W:$W,0),1))</f>
      </c>
      <c r="AB13" s="78"/>
      <c r="AC13" s="81">
        <f>IF(AA13="","",'1. závod'!AC13)</f>
      </c>
      <c r="AD13" s="79">
        <f t="shared" si="5"/>
      </c>
      <c r="AE13" s="84"/>
      <c r="AF13" s="77">
        <f>IF(ISNA(MATCH(CONCATENATE(AF$4,$A13),Divize!$W:$W,0)),"",INDEX(Divize!$C:$C,MATCH(CONCATENATE(AF$4,$A13),Divize!$W:$W,0),1))</f>
      </c>
      <c r="AG13" s="78"/>
      <c r="AH13" s="81">
        <f>IF(AF13="","",'1. závod'!AH13)</f>
      </c>
      <c r="AI13" s="79">
        <f t="shared" si="6"/>
      </c>
      <c r="AJ13" s="84"/>
      <c r="AK13" s="77">
        <f>IF(ISNA(MATCH(CONCATENATE(AK$4,$A13),Divize!$W:$W,0)),"",INDEX(Divize!$C:$C,MATCH(CONCATENATE(AK$4,$A13),Divize!$W:$W,0),1))</f>
      </c>
      <c r="AL13" s="78"/>
      <c r="AM13" s="81">
        <f>IF(AK13="","",'1. závod'!AM13)</f>
      </c>
      <c r="AN13" s="79">
        <f t="shared" si="7"/>
      </c>
      <c r="AO13" s="84"/>
      <c r="AP13" s="77">
        <f>IF(ISNA(MATCH(CONCATENATE(AP$4,$A13),Divize!$W:$W,0)),"",INDEX(Divize!$C:$C,MATCH(CONCATENATE(AP$4,$A13),Divize!$W:$W,0),1))</f>
      </c>
      <c r="AQ13" s="78"/>
      <c r="AR13" s="81">
        <f>IF(AP13="","",'1. závod'!AR13)</f>
      </c>
      <c r="AS13" s="79">
        <f t="shared" si="8"/>
      </c>
      <c r="AT13" s="84"/>
      <c r="AU13" s="77">
        <f>IF(ISNA(MATCH(CONCATENATE(AU$4,$A13),Divize!$W:$W,0)),"",INDEX(Divize!$C:$C,MATCH(CONCATENATE(AU$4,$A13),Divize!$W:$W,0),1))</f>
      </c>
      <c r="AV13" s="78"/>
      <c r="AW13" s="81">
        <f>IF(AU13="","",'1. závod'!AW13)</f>
      </c>
      <c r="AX13" s="79">
        <f t="shared" si="9"/>
      </c>
      <c r="AY13" s="84"/>
      <c r="AZ13" s="77">
        <f>IF(ISNA(MATCH(CONCATENATE(AZ$4,$A13),Divize!$W:$W,0)),"",INDEX(Divize!$C:$C,MATCH(CONCATENATE(AZ$4,$A13),Divize!$W:$W,0),1))</f>
      </c>
      <c r="BA13" s="78"/>
      <c r="BB13" s="81">
        <f>IF(AZ13="","",'1. závod'!BB13)</f>
      </c>
      <c r="BC13" s="79">
        <f t="shared" si="10"/>
      </c>
      <c r="BD13" s="84"/>
      <c r="BE13" s="77">
        <f>IF(ISNA(MATCH(CONCATENATE(BE$4,$A13),Divize!$W:$W,0)),"",INDEX(Divize!$C:$C,MATCH(CONCATENATE(BE$4,$A13),Divize!$W:$W,0),1))</f>
      </c>
      <c r="BF13" s="78"/>
      <c r="BG13" s="81">
        <f>IF(BE13="","",'1. závod'!BG13)</f>
      </c>
      <c r="BH13" s="79">
        <f t="shared" si="11"/>
      </c>
      <c r="BI13" s="84"/>
      <c r="BJ13" s="77">
        <f>IF(ISNA(MATCH(CONCATENATE(BJ$4,$A13),Divize!$W:$W,0)),"",INDEX(Divize!$C:$C,MATCH(CONCATENATE(BJ$4,$A13),Divize!$W:$W,0),1))</f>
      </c>
      <c r="BK13" s="78"/>
      <c r="BL13" s="81">
        <f>IF(BJ13="","",'1. závod'!BL13)</f>
      </c>
      <c r="BM13" s="79">
        <f t="shared" si="12"/>
      </c>
      <c r="BN13" s="84"/>
      <c r="BO13" s="77">
        <f>IF(ISNA(MATCH(CONCATENATE(BO$4,$A13),Divize!$W:$W,0)),"",INDEX(Divize!$C:$C,MATCH(CONCATENATE(BO$4,$A13),Divize!$W:$W,0),1))</f>
      </c>
      <c r="BP13" s="78"/>
      <c r="BQ13" s="81">
        <f>IF(BO13="","",'1. závod'!BQ13)</f>
      </c>
      <c r="BR13" s="79">
        <f t="shared" si="13"/>
      </c>
      <c r="BS13" s="84"/>
      <c r="BT13" s="77">
        <f>IF(ISNA(MATCH(CONCATENATE(BT$4,$A13),Divize!$W:$W,0)),"",INDEX(Divize!$C:$C,MATCH(CONCATENATE(BT$4,$A13),Divize!$W:$W,0),1))</f>
      </c>
      <c r="BU13" s="78"/>
      <c r="BV13" s="81">
        <f>IF(BT13="","",'1. závod'!BV13)</f>
      </c>
      <c r="BW13" s="79">
        <f t="shared" si="14"/>
      </c>
      <c r="BX13" s="84"/>
    </row>
    <row r="14" spans="1:76" s="82" customFormat="1" ht="34.5" customHeight="1">
      <c r="A14" s="83">
        <v>9</v>
      </c>
      <c r="B14" s="77" t="str">
        <f>IF(ISNA(MATCH(CONCATENATE(B$4,$A14),Divize!$W:$W,0)),"",INDEX(Divize!$C:$C,MATCH(CONCATENATE(B$4,$A14),Divize!$W:$W,0),1))</f>
        <v>Duraj Filip</v>
      </c>
      <c r="C14" s="78"/>
      <c r="D14" s="81">
        <f>IF(B14="","",'1. závod'!D14)</f>
        <v>2650</v>
      </c>
      <c r="E14" s="79">
        <f t="shared" si="0"/>
        <v>1</v>
      </c>
      <c r="F14" s="84"/>
      <c r="G14" s="77">
        <f>IF(ISNA(MATCH(CONCATENATE(G$4,$A14),Divize!$W:$W,0)),"",INDEX(Divize!$C:$C,MATCH(CONCATENATE(G$4,$A14),Divize!$W:$W,0),1))</f>
      </c>
      <c r="H14" s="78"/>
      <c r="I14" s="81">
        <f>IF(G14="","",'1. závod'!I14)</f>
      </c>
      <c r="J14" s="79">
        <f t="shared" si="1"/>
      </c>
      <c r="K14" s="84"/>
      <c r="L14" s="77">
        <f>IF(ISNA(MATCH(CONCATENATE(L$4,$A14),Divize!$W:$W,0)),"",INDEX(Divize!$C:$C,MATCH(CONCATENATE(L$4,$A14),Divize!$W:$W,0),1))</f>
      </c>
      <c r="M14" s="78"/>
      <c r="N14" s="81">
        <f>IF(L14="","",'1. závod'!N14)</f>
      </c>
      <c r="O14" s="79">
        <f t="shared" si="2"/>
      </c>
      <c r="P14" s="84"/>
      <c r="Q14" s="77">
        <f>IF(ISNA(MATCH(CONCATENATE(Q$4,$A14),Divize!$W:$W,0)),"",INDEX(Divize!$C:$C,MATCH(CONCATENATE(Q$4,$A14),Divize!$W:$W,0),1))</f>
      </c>
      <c r="R14" s="78"/>
      <c r="S14" s="81">
        <f>IF(Q14="","",'1. závod'!S14)</f>
      </c>
      <c r="T14" s="79">
        <f t="shared" si="3"/>
      </c>
      <c r="U14" s="84"/>
      <c r="V14" s="77">
        <f>IF(ISNA(MATCH(CONCATENATE(V$4,$A14),Divize!$W:$W,0)),"",INDEX(Divize!$C:$C,MATCH(CONCATENATE(V$4,$A14),Divize!$W:$W,0),1))</f>
      </c>
      <c r="W14" s="78"/>
      <c r="X14" s="81">
        <f>IF(V14="","",'1. závod'!X14)</f>
      </c>
      <c r="Y14" s="79">
        <f t="shared" si="4"/>
      </c>
      <c r="Z14" s="84"/>
      <c r="AA14" s="77">
        <f>IF(ISNA(MATCH(CONCATENATE(AA$4,$A14),Divize!$W:$W,0)),"",INDEX(Divize!$C:$C,MATCH(CONCATENATE(AA$4,$A14),Divize!$W:$W,0),1))</f>
      </c>
      <c r="AB14" s="78"/>
      <c r="AC14" s="81">
        <f>IF(AA14="","",'1. závod'!AC14)</f>
      </c>
      <c r="AD14" s="79">
        <f t="shared" si="5"/>
      </c>
      <c r="AE14" s="84"/>
      <c r="AF14" s="77">
        <f>IF(ISNA(MATCH(CONCATENATE(AF$4,$A14),Divize!$W:$W,0)),"",INDEX(Divize!$C:$C,MATCH(CONCATENATE(AF$4,$A14),Divize!$W:$W,0),1))</f>
      </c>
      <c r="AG14" s="78"/>
      <c r="AH14" s="81">
        <f>IF(AF14="","",'1. závod'!AH14)</f>
      </c>
      <c r="AI14" s="79">
        <f t="shared" si="6"/>
      </c>
      <c r="AJ14" s="84"/>
      <c r="AK14" s="77">
        <f>IF(ISNA(MATCH(CONCATENATE(AK$4,$A14),Divize!$W:$W,0)),"",INDEX(Divize!$C:$C,MATCH(CONCATENATE(AK$4,$A14),Divize!$W:$W,0),1))</f>
      </c>
      <c r="AL14" s="78"/>
      <c r="AM14" s="81">
        <f>IF(AK14="","",'1. závod'!AM14)</f>
      </c>
      <c r="AN14" s="79">
        <f t="shared" si="7"/>
      </c>
      <c r="AO14" s="84"/>
      <c r="AP14" s="77">
        <f>IF(ISNA(MATCH(CONCATENATE(AP$4,$A14),Divize!$W:$W,0)),"",INDEX(Divize!$C:$C,MATCH(CONCATENATE(AP$4,$A14),Divize!$W:$W,0),1))</f>
      </c>
      <c r="AQ14" s="78"/>
      <c r="AR14" s="81">
        <f>IF(AP14="","",'1. závod'!AR14)</f>
      </c>
      <c r="AS14" s="79">
        <f t="shared" si="8"/>
      </c>
      <c r="AT14" s="84"/>
      <c r="AU14" s="77">
        <f>IF(ISNA(MATCH(CONCATENATE(AU$4,$A14),Divize!$W:$W,0)),"",INDEX(Divize!$C:$C,MATCH(CONCATENATE(AU$4,$A14),Divize!$W:$W,0),1))</f>
      </c>
      <c r="AV14" s="78"/>
      <c r="AW14" s="81">
        <f>IF(AU14="","",'1. závod'!AW14)</f>
      </c>
      <c r="AX14" s="79">
        <f t="shared" si="9"/>
      </c>
      <c r="AY14" s="84"/>
      <c r="AZ14" s="77">
        <f>IF(ISNA(MATCH(CONCATENATE(AZ$4,$A14),Divize!$W:$W,0)),"",INDEX(Divize!$C:$C,MATCH(CONCATENATE(AZ$4,$A14),Divize!$W:$W,0),1))</f>
      </c>
      <c r="BA14" s="78"/>
      <c r="BB14" s="81">
        <f>IF(AZ14="","",'1. závod'!BB14)</f>
      </c>
      <c r="BC14" s="79">
        <f t="shared" si="10"/>
      </c>
      <c r="BD14" s="84"/>
      <c r="BE14" s="77">
        <f>IF(ISNA(MATCH(CONCATENATE(BE$4,$A14),Divize!$W:$W,0)),"",INDEX(Divize!$C:$C,MATCH(CONCATENATE(BE$4,$A14),Divize!$W:$W,0),1))</f>
      </c>
      <c r="BF14" s="78"/>
      <c r="BG14" s="81">
        <f>IF(BE14="","",'1. závod'!BG14)</f>
      </c>
      <c r="BH14" s="79">
        <f t="shared" si="11"/>
      </c>
      <c r="BI14" s="84"/>
      <c r="BJ14" s="77">
        <f>IF(ISNA(MATCH(CONCATENATE(BJ$4,$A14),Divize!$W:$W,0)),"",INDEX(Divize!$C:$C,MATCH(CONCATENATE(BJ$4,$A14),Divize!$W:$W,0),1))</f>
      </c>
      <c r="BK14" s="78"/>
      <c r="BL14" s="81">
        <f>IF(BJ14="","",'1. závod'!BL14)</f>
      </c>
      <c r="BM14" s="79">
        <f t="shared" si="12"/>
      </c>
      <c r="BN14" s="84"/>
      <c r="BO14" s="77">
        <f>IF(ISNA(MATCH(CONCATENATE(BO$4,$A14),Divize!$W:$W,0)),"",INDEX(Divize!$C:$C,MATCH(CONCATENATE(BO$4,$A14),Divize!$W:$W,0),1))</f>
      </c>
      <c r="BP14" s="78"/>
      <c r="BQ14" s="81">
        <f>IF(BO14="","",'1. závod'!BQ14)</f>
      </c>
      <c r="BR14" s="79">
        <f t="shared" si="13"/>
      </c>
      <c r="BS14" s="84"/>
      <c r="BT14" s="77">
        <f>IF(ISNA(MATCH(CONCATENATE(BT$4,$A14),Divize!$W:$W,0)),"",INDEX(Divize!$C:$C,MATCH(CONCATENATE(BT$4,$A14),Divize!$W:$W,0),1))</f>
      </c>
      <c r="BU14" s="78"/>
      <c r="BV14" s="81">
        <f>IF(BT14="","",'1. závod'!BV14)</f>
      </c>
      <c r="BW14" s="79">
        <f t="shared" si="14"/>
      </c>
      <c r="BX14" s="84"/>
    </row>
    <row r="15" spans="1:76" s="82" customFormat="1" ht="34.5" customHeight="1">
      <c r="A15" s="83">
        <v>10</v>
      </c>
      <c r="B15" s="77">
        <f>IF(ISNA(MATCH(CONCATENATE(B$4,$A15),Divize!$W:$W,0)),"",INDEX(Divize!$C:$C,MATCH(CONCATENATE(B$4,$A15),Divize!$W:$W,0),1))</f>
      </c>
      <c r="C15" s="78"/>
      <c r="D15" s="81">
        <f>IF(B15="","",'1. závod'!D15)</f>
      </c>
      <c r="E15" s="79">
        <f t="shared" si="0"/>
      </c>
      <c r="F15" s="84"/>
      <c r="G15" s="77">
        <f>IF(ISNA(MATCH(CONCATENATE(G$4,$A15),Divize!$W:$W,0)),"",INDEX(Divize!$C:$C,MATCH(CONCATENATE(G$4,$A15),Divize!$W:$W,0),1))</f>
      </c>
      <c r="H15" s="78"/>
      <c r="I15" s="81">
        <f>IF(G15="","",'1. závod'!I15)</f>
      </c>
      <c r="J15" s="79">
        <f t="shared" si="1"/>
      </c>
      <c r="K15" s="84"/>
      <c r="L15" s="77">
        <f>IF(ISNA(MATCH(CONCATENATE(L$4,$A15),Divize!$W:$W,0)),"",INDEX(Divize!$C:$C,MATCH(CONCATENATE(L$4,$A15),Divize!$W:$W,0),1))</f>
      </c>
      <c r="M15" s="78"/>
      <c r="N15" s="81">
        <f>IF(L15="","",'1. závod'!N15)</f>
      </c>
      <c r="O15" s="79">
        <f t="shared" si="2"/>
      </c>
      <c r="P15" s="84"/>
      <c r="Q15" s="77">
        <f>IF(ISNA(MATCH(CONCATENATE(Q$4,$A15),Divize!$W:$W,0)),"",INDEX(Divize!$C:$C,MATCH(CONCATENATE(Q$4,$A15),Divize!$W:$W,0),1))</f>
      </c>
      <c r="R15" s="78"/>
      <c r="S15" s="81">
        <f>IF(Q15="","",'1. závod'!S15)</f>
      </c>
      <c r="T15" s="79">
        <f t="shared" si="3"/>
      </c>
      <c r="U15" s="84"/>
      <c r="V15" s="77">
        <f>IF(ISNA(MATCH(CONCATENATE(V$4,$A15),Divize!$W:$W,0)),"",INDEX(Divize!$C:$C,MATCH(CONCATENATE(V$4,$A15),Divize!$W:$W,0),1))</f>
      </c>
      <c r="W15" s="78"/>
      <c r="X15" s="81">
        <f>IF(V15="","",'1. závod'!X15)</f>
      </c>
      <c r="Y15" s="79">
        <f t="shared" si="4"/>
      </c>
      <c r="Z15" s="84"/>
      <c r="AA15" s="77">
        <f>IF(ISNA(MATCH(CONCATENATE(AA$4,$A15),Divize!$W:$W,0)),"",INDEX(Divize!$C:$C,MATCH(CONCATENATE(AA$4,$A15),Divize!$W:$W,0),1))</f>
      </c>
      <c r="AB15" s="78"/>
      <c r="AC15" s="81">
        <f>IF(AA15="","",'1. závod'!AC15)</f>
      </c>
      <c r="AD15" s="79">
        <f t="shared" si="5"/>
      </c>
      <c r="AE15" s="84"/>
      <c r="AF15" s="77">
        <f>IF(ISNA(MATCH(CONCATENATE(AF$4,$A15),Divize!$W:$W,0)),"",INDEX(Divize!$C:$C,MATCH(CONCATENATE(AF$4,$A15),Divize!$W:$W,0),1))</f>
      </c>
      <c r="AG15" s="78"/>
      <c r="AH15" s="81">
        <f>IF(AF15="","",'1. závod'!AH15)</f>
      </c>
      <c r="AI15" s="79">
        <f t="shared" si="6"/>
      </c>
      <c r="AJ15" s="84"/>
      <c r="AK15" s="77">
        <f>IF(ISNA(MATCH(CONCATENATE(AK$4,$A15),Divize!$W:$W,0)),"",INDEX(Divize!$C:$C,MATCH(CONCATENATE(AK$4,$A15),Divize!$W:$W,0),1))</f>
      </c>
      <c r="AL15" s="78"/>
      <c r="AM15" s="81">
        <f>IF(AK15="","",'1. závod'!AM15)</f>
      </c>
      <c r="AN15" s="79">
        <f t="shared" si="7"/>
      </c>
      <c r="AO15" s="84"/>
      <c r="AP15" s="77">
        <f>IF(ISNA(MATCH(CONCATENATE(AP$4,$A15),Divize!$W:$W,0)),"",INDEX(Divize!$C:$C,MATCH(CONCATENATE(AP$4,$A15),Divize!$W:$W,0),1))</f>
      </c>
      <c r="AQ15" s="78"/>
      <c r="AR15" s="81">
        <f>IF(AP15="","",'1. závod'!AR15)</f>
      </c>
      <c r="AS15" s="79">
        <f t="shared" si="8"/>
      </c>
      <c r="AT15" s="84"/>
      <c r="AU15" s="77">
        <f>IF(ISNA(MATCH(CONCATENATE(AU$4,$A15),Divize!$W:$W,0)),"",INDEX(Divize!$C:$C,MATCH(CONCATENATE(AU$4,$A15),Divize!$W:$W,0),1))</f>
      </c>
      <c r="AV15" s="78"/>
      <c r="AW15" s="81">
        <f>IF(AU15="","",'1. závod'!AW15)</f>
      </c>
      <c r="AX15" s="79">
        <f t="shared" si="9"/>
      </c>
      <c r="AY15" s="84"/>
      <c r="AZ15" s="77">
        <f>IF(ISNA(MATCH(CONCATENATE(AZ$4,$A15),Divize!$W:$W,0)),"",INDEX(Divize!$C:$C,MATCH(CONCATENATE(AZ$4,$A15),Divize!$W:$W,0),1))</f>
      </c>
      <c r="BA15" s="78"/>
      <c r="BB15" s="81">
        <f>IF(AZ15="","",'1. závod'!BB15)</f>
      </c>
      <c r="BC15" s="79">
        <f t="shared" si="10"/>
      </c>
      <c r="BD15" s="84"/>
      <c r="BE15" s="77">
        <f>IF(ISNA(MATCH(CONCATENATE(BE$4,$A15),Divize!$W:$W,0)),"",INDEX(Divize!$C:$C,MATCH(CONCATENATE(BE$4,$A15),Divize!$W:$W,0),1))</f>
      </c>
      <c r="BF15" s="78"/>
      <c r="BG15" s="81">
        <f>IF(BE15="","",'1. závod'!BG15)</f>
      </c>
      <c r="BH15" s="79">
        <f t="shared" si="11"/>
      </c>
      <c r="BI15" s="84"/>
      <c r="BJ15" s="77">
        <f>IF(ISNA(MATCH(CONCATENATE(BJ$4,$A15),Divize!$W:$W,0)),"",INDEX(Divize!$C:$C,MATCH(CONCATENATE(BJ$4,$A15),Divize!$W:$W,0),1))</f>
      </c>
      <c r="BK15" s="78"/>
      <c r="BL15" s="81">
        <f>IF(BJ15="","",'1. závod'!BL15)</f>
      </c>
      <c r="BM15" s="79">
        <f t="shared" si="12"/>
      </c>
      <c r="BN15" s="84"/>
      <c r="BO15" s="77">
        <f>IF(ISNA(MATCH(CONCATENATE(BO$4,$A15),Divize!$W:$W,0)),"",INDEX(Divize!$C:$C,MATCH(CONCATENATE(BO$4,$A15),Divize!$W:$W,0),1))</f>
      </c>
      <c r="BP15" s="78"/>
      <c r="BQ15" s="81">
        <f>IF(BO15="","",'1. závod'!BQ15)</f>
      </c>
      <c r="BR15" s="79">
        <f t="shared" si="13"/>
      </c>
      <c r="BS15" s="84"/>
      <c r="BT15" s="77">
        <f>IF(ISNA(MATCH(CONCATENATE(BT$4,$A15),Divize!$W:$W,0)),"",INDEX(Divize!$C:$C,MATCH(CONCATENATE(BT$4,$A15),Divize!$W:$W,0),1))</f>
      </c>
      <c r="BU15" s="78"/>
      <c r="BV15" s="81">
        <f>IF(BT15="","",'1. závod'!BV15)</f>
      </c>
      <c r="BW15" s="79">
        <f t="shared" si="14"/>
      </c>
      <c r="BX15" s="84"/>
    </row>
    <row r="16" spans="1:76" s="82" customFormat="1" ht="34.5" customHeight="1">
      <c r="A16" s="83">
        <v>11</v>
      </c>
      <c r="B16" s="77">
        <f>IF(ISNA(MATCH(CONCATENATE(B$4,$A16),Divize!$W:$W,0)),"",INDEX(Divize!$C:$C,MATCH(CONCATENATE(B$4,$A16),Divize!$W:$W,0),1))</f>
      </c>
      <c r="C16" s="78"/>
      <c r="D16" s="81">
        <f>IF(B16="","",'1. závod'!D16)</f>
      </c>
      <c r="E16" s="79">
        <f t="shared" si="0"/>
      </c>
      <c r="F16" s="84"/>
      <c r="G16" s="77">
        <f>IF(ISNA(MATCH(CONCATENATE(G$4,$A16),Divize!$W:$W,0)),"",INDEX(Divize!$C:$C,MATCH(CONCATENATE(G$4,$A16),Divize!$W:$W,0),1))</f>
      </c>
      <c r="H16" s="78"/>
      <c r="I16" s="81">
        <f>IF(G16="","",'1. závod'!I16)</f>
      </c>
      <c r="J16" s="79">
        <f t="shared" si="1"/>
      </c>
      <c r="K16" s="84"/>
      <c r="L16" s="77">
        <f>IF(ISNA(MATCH(CONCATENATE(L$4,$A16),Divize!$W:$W,0)),"",INDEX(Divize!$C:$C,MATCH(CONCATENATE(L$4,$A16),Divize!$W:$W,0),1))</f>
      </c>
      <c r="M16" s="78"/>
      <c r="N16" s="81">
        <f>IF(L16="","",'1. závod'!N16)</f>
      </c>
      <c r="O16" s="79">
        <f t="shared" si="2"/>
      </c>
      <c r="P16" s="84"/>
      <c r="Q16" s="77">
        <f>IF(ISNA(MATCH(CONCATENATE(Q$4,$A16),Divize!$W:$W,0)),"",INDEX(Divize!$C:$C,MATCH(CONCATENATE(Q$4,$A16),Divize!$W:$W,0),1))</f>
      </c>
      <c r="R16" s="78"/>
      <c r="S16" s="81">
        <f>IF(Q16="","",'1. závod'!S16)</f>
      </c>
      <c r="T16" s="79">
        <f t="shared" si="3"/>
      </c>
      <c r="U16" s="84"/>
      <c r="V16" s="77">
        <f>IF(ISNA(MATCH(CONCATENATE(V$4,$A16),Divize!$W:$W,0)),"",INDEX(Divize!$C:$C,MATCH(CONCATENATE(V$4,$A16),Divize!$W:$W,0),1))</f>
      </c>
      <c r="W16" s="78"/>
      <c r="X16" s="81">
        <f>IF(V16="","",'1. závod'!X16)</f>
      </c>
      <c r="Y16" s="79">
        <f t="shared" si="4"/>
      </c>
      <c r="Z16" s="84"/>
      <c r="AA16" s="77">
        <f>IF(ISNA(MATCH(CONCATENATE(AA$4,$A16),Divize!$W:$W,0)),"",INDEX(Divize!$C:$C,MATCH(CONCATENATE(AA$4,$A16),Divize!$W:$W,0),1))</f>
      </c>
      <c r="AB16" s="78"/>
      <c r="AC16" s="81">
        <f>IF(AA16="","",'1. závod'!AC16)</f>
      </c>
      <c r="AD16" s="79">
        <f t="shared" si="5"/>
      </c>
      <c r="AE16" s="84"/>
      <c r="AF16" s="77">
        <f>IF(ISNA(MATCH(CONCATENATE(AF$4,$A16),Divize!$W:$W,0)),"",INDEX(Divize!$C:$C,MATCH(CONCATENATE(AF$4,$A16),Divize!$W:$W,0),1))</f>
      </c>
      <c r="AG16" s="78"/>
      <c r="AH16" s="81">
        <f>IF(AF16="","",'1. závod'!AH16)</f>
      </c>
      <c r="AI16" s="79">
        <f t="shared" si="6"/>
      </c>
      <c r="AJ16" s="84"/>
      <c r="AK16" s="77">
        <f>IF(ISNA(MATCH(CONCATENATE(AK$4,$A16),Divize!$W:$W,0)),"",INDEX(Divize!$C:$C,MATCH(CONCATENATE(AK$4,$A16),Divize!$W:$W,0),1))</f>
      </c>
      <c r="AL16" s="78"/>
      <c r="AM16" s="81">
        <f>IF(AK16="","",'1. závod'!AM16)</f>
      </c>
      <c r="AN16" s="79">
        <f t="shared" si="7"/>
      </c>
      <c r="AO16" s="84"/>
      <c r="AP16" s="77">
        <f>IF(ISNA(MATCH(CONCATENATE(AP$4,$A16),Divize!$W:$W,0)),"",INDEX(Divize!$C:$C,MATCH(CONCATENATE(AP$4,$A16),Divize!$W:$W,0),1))</f>
      </c>
      <c r="AQ16" s="78"/>
      <c r="AR16" s="81">
        <f>IF(AP16="","",'1. závod'!AR16)</f>
      </c>
      <c r="AS16" s="79">
        <f t="shared" si="8"/>
      </c>
      <c r="AT16" s="84"/>
      <c r="AU16" s="77">
        <f>IF(ISNA(MATCH(CONCATENATE(AU$4,$A16),Divize!$W:$W,0)),"",INDEX(Divize!$C:$C,MATCH(CONCATENATE(AU$4,$A16),Divize!$W:$W,0),1))</f>
      </c>
      <c r="AV16" s="78"/>
      <c r="AW16" s="81">
        <f>IF(AU16="","",'1. závod'!AW16)</f>
      </c>
      <c r="AX16" s="79">
        <f t="shared" si="9"/>
      </c>
      <c r="AY16" s="84"/>
      <c r="AZ16" s="77">
        <f>IF(ISNA(MATCH(CONCATENATE(AZ$4,$A16),Divize!$W:$W,0)),"",INDEX(Divize!$C:$C,MATCH(CONCATENATE(AZ$4,$A16),Divize!$W:$W,0),1))</f>
      </c>
      <c r="BA16" s="78"/>
      <c r="BB16" s="81">
        <f>IF(AZ16="","",'1. závod'!BB16)</f>
      </c>
      <c r="BC16" s="79">
        <f t="shared" si="10"/>
      </c>
      <c r="BD16" s="84"/>
      <c r="BE16" s="77">
        <f>IF(ISNA(MATCH(CONCATENATE(BE$4,$A16),Divize!$W:$W,0)),"",INDEX(Divize!$C:$C,MATCH(CONCATENATE(BE$4,$A16),Divize!$W:$W,0),1))</f>
      </c>
      <c r="BF16" s="78"/>
      <c r="BG16" s="81">
        <f>IF(BE16="","",'1. závod'!BG16)</f>
      </c>
      <c r="BH16" s="79">
        <f t="shared" si="11"/>
      </c>
      <c r="BI16" s="84"/>
      <c r="BJ16" s="77">
        <f>IF(ISNA(MATCH(CONCATENATE(BJ$4,$A16),Divize!$W:$W,0)),"",INDEX(Divize!$C:$C,MATCH(CONCATENATE(BJ$4,$A16),Divize!$W:$W,0),1))</f>
      </c>
      <c r="BK16" s="78"/>
      <c r="BL16" s="81">
        <f>IF(BJ16="","",'1. závod'!BL16)</f>
      </c>
      <c r="BM16" s="79">
        <f t="shared" si="12"/>
      </c>
      <c r="BN16" s="84"/>
      <c r="BO16" s="77">
        <f>IF(ISNA(MATCH(CONCATENATE(BO$4,$A16),Divize!$W:$W,0)),"",INDEX(Divize!$C:$C,MATCH(CONCATENATE(BO$4,$A16),Divize!$W:$W,0),1))</f>
      </c>
      <c r="BP16" s="78"/>
      <c r="BQ16" s="81">
        <f>IF(BO16="","",'1. závod'!BQ16)</f>
      </c>
      <c r="BR16" s="79">
        <f t="shared" si="13"/>
      </c>
      <c r="BS16" s="84"/>
      <c r="BT16" s="77">
        <f>IF(ISNA(MATCH(CONCATENATE(BT$4,$A16),Divize!$W:$W,0)),"",INDEX(Divize!$C:$C,MATCH(CONCATENATE(BT$4,$A16),Divize!$W:$W,0),1))</f>
      </c>
      <c r="BU16" s="78"/>
      <c r="BV16" s="81">
        <f>IF(BT16="","",'1. závod'!BV16)</f>
      </c>
      <c r="BW16" s="79">
        <f t="shared" si="14"/>
      </c>
      <c r="BX16" s="84"/>
    </row>
    <row r="17" spans="1:76" s="82" customFormat="1" ht="34.5" customHeight="1">
      <c r="A17" s="83">
        <v>12</v>
      </c>
      <c r="B17" s="77">
        <f>IF(ISNA(MATCH(CONCATENATE(B$4,$A17),Divize!$W:$W,0)),"",INDEX(Divize!$C:$C,MATCH(CONCATENATE(B$4,$A17),Divize!$W:$W,0),1))</f>
      </c>
      <c r="C17" s="78"/>
      <c r="D17" s="81">
        <f>IF(B17="","",'1. závod'!D17)</f>
      </c>
      <c r="E17" s="79">
        <f t="shared" si="0"/>
      </c>
      <c r="F17" s="84"/>
      <c r="G17" s="77">
        <f>IF(ISNA(MATCH(CONCATENATE(G$4,$A17),Divize!$W:$W,0)),"",INDEX(Divize!$C:$C,MATCH(CONCATENATE(G$4,$A17),Divize!$W:$W,0),1))</f>
      </c>
      <c r="H17" s="78"/>
      <c r="I17" s="81">
        <f>IF(G17="","",'1. závod'!I17)</f>
      </c>
      <c r="J17" s="79">
        <f t="shared" si="1"/>
      </c>
      <c r="K17" s="84"/>
      <c r="L17" s="77">
        <f>IF(ISNA(MATCH(CONCATENATE(L$4,$A17),Divize!$W:$W,0)),"",INDEX(Divize!$C:$C,MATCH(CONCATENATE(L$4,$A17),Divize!$W:$W,0),1))</f>
      </c>
      <c r="M17" s="78"/>
      <c r="N17" s="81">
        <f>IF(L17="","",'1. závod'!N17)</f>
      </c>
      <c r="O17" s="79">
        <f t="shared" si="2"/>
      </c>
      <c r="P17" s="84"/>
      <c r="Q17" s="77">
        <f>IF(ISNA(MATCH(CONCATENATE(Q$4,$A17),Divize!$W:$W,0)),"",INDEX(Divize!$C:$C,MATCH(CONCATENATE(Q$4,$A17),Divize!$W:$W,0),1))</f>
      </c>
      <c r="R17" s="78"/>
      <c r="S17" s="81">
        <f>IF(Q17="","",'1. závod'!S17)</f>
      </c>
      <c r="T17" s="79">
        <f t="shared" si="3"/>
      </c>
      <c r="U17" s="84"/>
      <c r="V17" s="77">
        <f>IF(ISNA(MATCH(CONCATENATE(V$4,$A17),Divize!$W:$W,0)),"",INDEX(Divize!$C:$C,MATCH(CONCATENATE(V$4,$A17),Divize!$W:$W,0),1))</f>
      </c>
      <c r="W17" s="78"/>
      <c r="X17" s="81">
        <f>IF(V17="","",'1. závod'!X17)</f>
      </c>
      <c r="Y17" s="79">
        <f t="shared" si="4"/>
      </c>
      <c r="Z17" s="84"/>
      <c r="AA17" s="77">
        <f>IF(ISNA(MATCH(CONCATENATE(AA$4,$A17),Divize!$W:$W,0)),"",INDEX(Divize!$C:$C,MATCH(CONCATENATE(AA$4,$A17),Divize!$W:$W,0),1))</f>
      </c>
      <c r="AB17" s="78"/>
      <c r="AC17" s="81">
        <f>IF(AA17="","",'1. závod'!AC17)</f>
      </c>
      <c r="AD17" s="79">
        <f t="shared" si="5"/>
      </c>
      <c r="AE17" s="84"/>
      <c r="AF17" s="77">
        <f>IF(ISNA(MATCH(CONCATENATE(AF$4,$A17),Divize!$W:$W,0)),"",INDEX(Divize!$C:$C,MATCH(CONCATENATE(AF$4,$A17),Divize!$W:$W,0),1))</f>
      </c>
      <c r="AG17" s="78"/>
      <c r="AH17" s="81">
        <f>IF(AF17="","",'1. závod'!AH17)</f>
      </c>
      <c r="AI17" s="79">
        <f t="shared" si="6"/>
      </c>
      <c r="AJ17" s="84"/>
      <c r="AK17" s="77">
        <f>IF(ISNA(MATCH(CONCATENATE(AK$4,$A17),Divize!$W:$W,0)),"",INDEX(Divize!$C:$C,MATCH(CONCATENATE(AK$4,$A17),Divize!$W:$W,0),1))</f>
      </c>
      <c r="AL17" s="78"/>
      <c r="AM17" s="81">
        <f>IF(AK17="","",'1. závod'!AM17)</f>
      </c>
      <c r="AN17" s="79">
        <f t="shared" si="7"/>
      </c>
      <c r="AO17" s="84"/>
      <c r="AP17" s="77">
        <f>IF(ISNA(MATCH(CONCATENATE(AP$4,$A17),Divize!$W:$W,0)),"",INDEX(Divize!$C:$C,MATCH(CONCATENATE(AP$4,$A17),Divize!$W:$W,0),1))</f>
      </c>
      <c r="AQ17" s="78"/>
      <c r="AR17" s="81">
        <f>IF(AP17="","",'1. závod'!AR17)</f>
      </c>
      <c r="AS17" s="79">
        <f t="shared" si="8"/>
      </c>
      <c r="AT17" s="84"/>
      <c r="AU17" s="77">
        <f>IF(ISNA(MATCH(CONCATENATE(AU$4,$A17),Divize!$W:$W,0)),"",INDEX(Divize!$C:$C,MATCH(CONCATENATE(AU$4,$A17),Divize!$W:$W,0),1))</f>
      </c>
      <c r="AV17" s="78"/>
      <c r="AW17" s="81">
        <f>IF(AU17="","",'1. závod'!AW17)</f>
      </c>
      <c r="AX17" s="79">
        <f t="shared" si="9"/>
      </c>
      <c r="AY17" s="84"/>
      <c r="AZ17" s="77">
        <f>IF(ISNA(MATCH(CONCATENATE(AZ$4,$A17),Divize!$W:$W,0)),"",INDEX(Divize!$C:$C,MATCH(CONCATENATE(AZ$4,$A17),Divize!$W:$W,0),1))</f>
      </c>
      <c r="BA17" s="78"/>
      <c r="BB17" s="81">
        <f>IF(AZ17="","",'1. závod'!BB17)</f>
      </c>
      <c r="BC17" s="79">
        <f t="shared" si="10"/>
      </c>
      <c r="BD17" s="84"/>
      <c r="BE17" s="77">
        <f>IF(ISNA(MATCH(CONCATENATE(BE$4,$A17),Divize!$W:$W,0)),"",INDEX(Divize!$C:$C,MATCH(CONCATENATE(BE$4,$A17),Divize!$W:$W,0),1))</f>
      </c>
      <c r="BF17" s="78"/>
      <c r="BG17" s="81">
        <f>IF(BE17="","",'1. závod'!BG17)</f>
      </c>
      <c r="BH17" s="79">
        <f t="shared" si="11"/>
      </c>
      <c r="BI17" s="84"/>
      <c r="BJ17" s="77">
        <f>IF(ISNA(MATCH(CONCATENATE(BJ$4,$A17),Divize!$W:$W,0)),"",INDEX(Divize!$C:$C,MATCH(CONCATENATE(BJ$4,$A17),Divize!$W:$W,0),1))</f>
      </c>
      <c r="BK17" s="78"/>
      <c r="BL17" s="81">
        <f>IF(BJ17="","",'1. závod'!BL17)</f>
      </c>
      <c r="BM17" s="79">
        <f t="shared" si="12"/>
      </c>
      <c r="BN17" s="84"/>
      <c r="BO17" s="77">
        <f>IF(ISNA(MATCH(CONCATENATE(BO$4,$A17),Divize!$W:$W,0)),"",INDEX(Divize!$C:$C,MATCH(CONCATENATE(BO$4,$A17),Divize!$W:$W,0),1))</f>
      </c>
      <c r="BP17" s="78"/>
      <c r="BQ17" s="81">
        <f>IF(BO17="","",'1. závod'!BQ17)</f>
      </c>
      <c r="BR17" s="79">
        <f t="shared" si="13"/>
      </c>
      <c r="BS17" s="84"/>
      <c r="BT17" s="77">
        <f>IF(ISNA(MATCH(CONCATENATE(BT$4,$A17),Divize!$W:$W,0)),"",INDEX(Divize!$C:$C,MATCH(CONCATENATE(BT$4,$A17),Divize!$W:$W,0),1))</f>
      </c>
      <c r="BU17" s="78"/>
      <c r="BV17" s="81">
        <f>IF(BT17="","",'1. závod'!BV17)</f>
      </c>
      <c r="BW17" s="79">
        <f t="shared" si="14"/>
      </c>
      <c r="BX17" s="84"/>
    </row>
    <row r="18" spans="1:76" s="82" customFormat="1" ht="34.5" customHeight="1">
      <c r="A18" s="83">
        <v>13</v>
      </c>
      <c r="B18" s="77">
        <f>IF(ISNA(MATCH(CONCATENATE(B$4,$A18),Divize!$W:$W,0)),"",INDEX(Divize!$C:$C,MATCH(CONCATENATE(B$4,$A18),Divize!$W:$W,0),1))</f>
      </c>
      <c r="C18" s="78"/>
      <c r="D18" s="81">
        <f>IF(B18="","",'1. závod'!D18)</f>
      </c>
      <c r="E18" s="79">
        <f t="shared" si="0"/>
      </c>
      <c r="F18" s="84"/>
      <c r="G18" s="77">
        <f>IF(ISNA(MATCH(CONCATENATE(G$4,$A18),Divize!$W:$W,0)),"",INDEX(Divize!$C:$C,MATCH(CONCATENATE(G$4,$A18),Divize!$W:$W,0),1))</f>
      </c>
      <c r="H18" s="78"/>
      <c r="I18" s="81">
        <f>IF(G18="","",'1. závod'!I18)</f>
      </c>
      <c r="J18" s="79">
        <f t="shared" si="1"/>
      </c>
      <c r="K18" s="84"/>
      <c r="L18" s="77">
        <f>IF(ISNA(MATCH(CONCATENATE(L$4,$A18),Divize!$W:$W,0)),"",INDEX(Divize!$C:$C,MATCH(CONCATENATE(L$4,$A18),Divize!$W:$W,0),1))</f>
      </c>
      <c r="M18" s="78"/>
      <c r="N18" s="81">
        <f>IF(L18="","",'1. závod'!N18)</f>
      </c>
      <c r="O18" s="79">
        <f t="shared" si="2"/>
      </c>
      <c r="P18" s="84"/>
      <c r="Q18" s="77">
        <f>IF(ISNA(MATCH(CONCATENATE(Q$4,$A18),Divize!$W:$W,0)),"",INDEX(Divize!$C:$C,MATCH(CONCATENATE(Q$4,$A18),Divize!$W:$W,0),1))</f>
      </c>
      <c r="R18" s="78"/>
      <c r="S18" s="81">
        <f>IF(Q18="","",'1. závod'!S18)</f>
      </c>
      <c r="T18" s="79">
        <f t="shared" si="3"/>
      </c>
      <c r="U18" s="84"/>
      <c r="V18" s="77">
        <f>IF(ISNA(MATCH(CONCATENATE(V$4,$A18),Divize!$W:$W,0)),"",INDEX(Divize!$C:$C,MATCH(CONCATENATE(V$4,$A18),Divize!$W:$W,0),1))</f>
      </c>
      <c r="W18" s="78"/>
      <c r="X18" s="81">
        <f>IF(V18="","",'1. závod'!X18)</f>
      </c>
      <c r="Y18" s="79">
        <f t="shared" si="4"/>
      </c>
      <c r="Z18" s="84"/>
      <c r="AA18" s="77">
        <f>IF(ISNA(MATCH(CONCATENATE(AA$4,$A18),Divize!$W:$W,0)),"",INDEX(Divize!$C:$C,MATCH(CONCATENATE(AA$4,$A18),Divize!$W:$W,0),1))</f>
      </c>
      <c r="AB18" s="78"/>
      <c r="AC18" s="81">
        <f>IF(AA18="","",'1. závod'!AC18)</f>
      </c>
      <c r="AD18" s="79">
        <f t="shared" si="5"/>
      </c>
      <c r="AE18" s="84"/>
      <c r="AF18" s="77">
        <f>IF(ISNA(MATCH(CONCATENATE(AF$4,$A18),Divize!$W:$W,0)),"",INDEX(Divize!$C:$C,MATCH(CONCATENATE(AF$4,$A18),Divize!$W:$W,0),1))</f>
      </c>
      <c r="AG18" s="78"/>
      <c r="AH18" s="81">
        <f>IF(AF18="","",'1. závod'!AH18)</f>
      </c>
      <c r="AI18" s="79">
        <f t="shared" si="6"/>
      </c>
      <c r="AJ18" s="84"/>
      <c r="AK18" s="77">
        <f>IF(ISNA(MATCH(CONCATENATE(AK$4,$A18),Divize!$W:$W,0)),"",INDEX(Divize!$C:$C,MATCH(CONCATENATE(AK$4,$A18),Divize!$W:$W,0),1))</f>
      </c>
      <c r="AL18" s="78"/>
      <c r="AM18" s="81">
        <f>IF(AK18="","",'1. závod'!AM18)</f>
      </c>
      <c r="AN18" s="79">
        <f t="shared" si="7"/>
      </c>
      <c r="AO18" s="84"/>
      <c r="AP18" s="77">
        <f>IF(ISNA(MATCH(CONCATENATE(AP$4,$A18),Divize!$W:$W,0)),"",INDEX(Divize!$C:$C,MATCH(CONCATENATE(AP$4,$A18),Divize!$W:$W,0),1))</f>
      </c>
      <c r="AQ18" s="78"/>
      <c r="AR18" s="81">
        <f>IF(AP18="","",'1. závod'!AR18)</f>
      </c>
      <c r="AS18" s="79">
        <f t="shared" si="8"/>
      </c>
      <c r="AT18" s="84"/>
      <c r="AU18" s="77">
        <f>IF(ISNA(MATCH(CONCATENATE(AU$4,$A18),Divize!$W:$W,0)),"",INDEX(Divize!$C:$C,MATCH(CONCATENATE(AU$4,$A18),Divize!$W:$W,0),1))</f>
      </c>
      <c r="AV18" s="78"/>
      <c r="AW18" s="81">
        <f>IF(AU18="","",'1. závod'!AW18)</f>
      </c>
      <c r="AX18" s="79">
        <f t="shared" si="9"/>
      </c>
      <c r="AY18" s="84"/>
      <c r="AZ18" s="77">
        <f>IF(ISNA(MATCH(CONCATENATE(AZ$4,$A18),Divize!$W:$W,0)),"",INDEX(Divize!$C:$C,MATCH(CONCATENATE(AZ$4,$A18),Divize!$W:$W,0),1))</f>
      </c>
      <c r="BA18" s="78"/>
      <c r="BB18" s="81">
        <f>IF(AZ18="","",'1. závod'!BB18)</f>
      </c>
      <c r="BC18" s="79">
        <f t="shared" si="10"/>
      </c>
      <c r="BD18" s="84"/>
      <c r="BE18" s="77">
        <f>IF(ISNA(MATCH(CONCATENATE(BE$4,$A18),Divize!$W:$W,0)),"",INDEX(Divize!$C:$C,MATCH(CONCATENATE(BE$4,$A18),Divize!$W:$W,0),1))</f>
      </c>
      <c r="BF18" s="78"/>
      <c r="BG18" s="81">
        <f>IF(BE18="","",'1. závod'!BG18)</f>
      </c>
      <c r="BH18" s="79">
        <f t="shared" si="11"/>
      </c>
      <c r="BI18" s="84"/>
      <c r="BJ18" s="77">
        <f>IF(ISNA(MATCH(CONCATENATE(BJ$4,$A18),Divize!$W:$W,0)),"",INDEX(Divize!$C:$C,MATCH(CONCATENATE(BJ$4,$A18),Divize!$W:$W,0),1))</f>
      </c>
      <c r="BK18" s="78"/>
      <c r="BL18" s="81">
        <f>IF(BJ18="","",'1. závod'!BL18)</f>
      </c>
      <c r="BM18" s="79">
        <f t="shared" si="12"/>
      </c>
      <c r="BN18" s="84"/>
      <c r="BO18" s="77">
        <f>IF(ISNA(MATCH(CONCATENATE(BO$4,$A18),Divize!$W:$W,0)),"",INDEX(Divize!$C:$C,MATCH(CONCATENATE(BO$4,$A18),Divize!$W:$W,0),1))</f>
      </c>
      <c r="BP18" s="78"/>
      <c r="BQ18" s="81">
        <f>IF(BO18="","",'1. závod'!BQ18)</f>
      </c>
      <c r="BR18" s="79">
        <f t="shared" si="13"/>
      </c>
      <c r="BS18" s="84"/>
      <c r="BT18" s="77">
        <f>IF(ISNA(MATCH(CONCATENATE(BT$4,$A18),Divize!$W:$W,0)),"",INDEX(Divize!$C:$C,MATCH(CONCATENATE(BT$4,$A18),Divize!$W:$W,0),1))</f>
      </c>
      <c r="BU18" s="78"/>
      <c r="BV18" s="81">
        <f>IF(BT18="","",'1. závod'!BV18)</f>
      </c>
      <c r="BW18" s="79">
        <f t="shared" si="14"/>
      </c>
      <c r="BX18" s="84"/>
    </row>
    <row r="19" spans="1:76" s="82" customFormat="1" ht="34.5" customHeight="1">
      <c r="A19" s="83">
        <v>14</v>
      </c>
      <c r="B19" s="77">
        <f>IF(ISNA(MATCH(CONCATENATE(B$4,$A19),Divize!$W:$W,0)),"",INDEX(Divize!$C:$C,MATCH(CONCATENATE(B$4,$A19),Divize!$W:$W,0),1))</f>
      </c>
      <c r="C19" s="78"/>
      <c r="D19" s="81">
        <f>IF(B19="","",'1. závod'!D19)</f>
      </c>
      <c r="E19" s="79">
        <f t="shared" si="0"/>
      </c>
      <c r="F19" s="84"/>
      <c r="G19" s="77">
        <f>IF(ISNA(MATCH(CONCATENATE(G$4,$A19),Divize!$W:$W,0)),"",INDEX(Divize!$C:$C,MATCH(CONCATENATE(G$4,$A19),Divize!$W:$W,0),1))</f>
      </c>
      <c r="H19" s="78"/>
      <c r="I19" s="81">
        <f>IF(G19="","",'1. závod'!I19)</f>
      </c>
      <c r="J19" s="79">
        <f t="shared" si="1"/>
      </c>
      <c r="K19" s="84"/>
      <c r="L19" s="77">
        <f>IF(ISNA(MATCH(CONCATENATE(L$4,$A19),Divize!$W:$W,0)),"",INDEX(Divize!$C:$C,MATCH(CONCATENATE(L$4,$A19),Divize!$W:$W,0),1))</f>
      </c>
      <c r="M19" s="78"/>
      <c r="N19" s="81">
        <f>IF(L19="","",'1. závod'!N19)</f>
      </c>
      <c r="O19" s="79">
        <f t="shared" si="2"/>
      </c>
      <c r="P19" s="84"/>
      <c r="Q19" s="77">
        <f>IF(ISNA(MATCH(CONCATENATE(Q$4,$A19),Divize!$W:$W,0)),"",INDEX(Divize!$C:$C,MATCH(CONCATENATE(Q$4,$A19),Divize!$W:$W,0),1))</f>
      </c>
      <c r="R19" s="78"/>
      <c r="S19" s="81">
        <f>IF(Q19="","",'1. závod'!S19)</f>
      </c>
      <c r="T19" s="79">
        <f t="shared" si="3"/>
      </c>
      <c r="U19" s="84"/>
      <c r="V19" s="77">
        <f>IF(ISNA(MATCH(CONCATENATE(V$4,$A19),Divize!$W:$W,0)),"",INDEX(Divize!$C:$C,MATCH(CONCATENATE(V$4,$A19),Divize!$W:$W,0),1))</f>
      </c>
      <c r="W19" s="78"/>
      <c r="X19" s="81">
        <f>IF(V19="","",'1. závod'!X19)</f>
      </c>
      <c r="Y19" s="79">
        <f t="shared" si="4"/>
      </c>
      <c r="Z19" s="84"/>
      <c r="AA19" s="77">
        <f>IF(ISNA(MATCH(CONCATENATE(AA$4,$A19),Divize!$W:$W,0)),"",INDEX(Divize!$C:$C,MATCH(CONCATENATE(AA$4,$A19),Divize!$W:$W,0),1))</f>
      </c>
      <c r="AB19" s="78"/>
      <c r="AC19" s="81">
        <f>IF(AA19="","",'1. závod'!AC19)</f>
      </c>
      <c r="AD19" s="79">
        <f t="shared" si="5"/>
      </c>
      <c r="AE19" s="84"/>
      <c r="AF19" s="77">
        <f>IF(ISNA(MATCH(CONCATENATE(AF$4,$A19),Divize!$W:$W,0)),"",INDEX(Divize!$C:$C,MATCH(CONCATENATE(AF$4,$A19),Divize!$W:$W,0),1))</f>
      </c>
      <c r="AG19" s="78"/>
      <c r="AH19" s="81">
        <f>IF(AF19="","",'1. závod'!AH19)</f>
      </c>
      <c r="AI19" s="79">
        <f t="shared" si="6"/>
      </c>
      <c r="AJ19" s="84"/>
      <c r="AK19" s="77">
        <f>IF(ISNA(MATCH(CONCATENATE(AK$4,$A19),Divize!$W:$W,0)),"",INDEX(Divize!$C:$C,MATCH(CONCATENATE(AK$4,$A19),Divize!$W:$W,0),1))</f>
      </c>
      <c r="AL19" s="78"/>
      <c r="AM19" s="81">
        <f>IF(AK19="","",'1. závod'!AM19)</f>
      </c>
      <c r="AN19" s="79">
        <f t="shared" si="7"/>
      </c>
      <c r="AO19" s="84"/>
      <c r="AP19" s="77">
        <f>IF(ISNA(MATCH(CONCATENATE(AP$4,$A19),Divize!$W:$W,0)),"",INDEX(Divize!$C:$C,MATCH(CONCATENATE(AP$4,$A19),Divize!$W:$W,0),1))</f>
      </c>
      <c r="AQ19" s="78"/>
      <c r="AR19" s="81">
        <f>IF(AP19="","",'1. závod'!AR19)</f>
      </c>
      <c r="AS19" s="79">
        <f t="shared" si="8"/>
      </c>
      <c r="AT19" s="84"/>
      <c r="AU19" s="77">
        <f>IF(ISNA(MATCH(CONCATENATE(AU$4,$A19),Divize!$W:$W,0)),"",INDEX(Divize!$C:$C,MATCH(CONCATENATE(AU$4,$A19),Divize!$W:$W,0),1))</f>
      </c>
      <c r="AV19" s="78"/>
      <c r="AW19" s="81">
        <f>IF(AU19="","",'1. závod'!AW19)</f>
      </c>
      <c r="AX19" s="79">
        <f t="shared" si="9"/>
      </c>
      <c r="AY19" s="84"/>
      <c r="AZ19" s="77">
        <f>IF(ISNA(MATCH(CONCATENATE(AZ$4,$A19),Divize!$W:$W,0)),"",INDEX(Divize!$C:$C,MATCH(CONCATENATE(AZ$4,$A19),Divize!$W:$W,0),1))</f>
      </c>
      <c r="BA19" s="78"/>
      <c r="BB19" s="81">
        <f>IF(AZ19="","",'1. závod'!BB19)</f>
      </c>
      <c r="BC19" s="79">
        <f t="shared" si="10"/>
      </c>
      <c r="BD19" s="84"/>
      <c r="BE19" s="77">
        <f>IF(ISNA(MATCH(CONCATENATE(BE$4,$A19),Divize!$W:$W,0)),"",INDEX(Divize!$C:$C,MATCH(CONCATENATE(BE$4,$A19),Divize!$W:$W,0),1))</f>
      </c>
      <c r="BF19" s="78"/>
      <c r="BG19" s="81">
        <f>IF(BE19="","",'1. závod'!BG19)</f>
      </c>
      <c r="BH19" s="79">
        <f t="shared" si="11"/>
      </c>
      <c r="BI19" s="84"/>
      <c r="BJ19" s="77">
        <f>IF(ISNA(MATCH(CONCATENATE(BJ$4,$A19),Divize!$W:$W,0)),"",INDEX(Divize!$C:$C,MATCH(CONCATENATE(BJ$4,$A19),Divize!$W:$W,0),1))</f>
      </c>
      <c r="BK19" s="78"/>
      <c r="BL19" s="81">
        <f>IF(BJ19="","",'1. závod'!BL19)</f>
      </c>
      <c r="BM19" s="79">
        <f t="shared" si="12"/>
      </c>
      <c r="BN19" s="84"/>
      <c r="BO19" s="77">
        <f>IF(ISNA(MATCH(CONCATENATE(BO$4,$A19),Divize!$W:$W,0)),"",INDEX(Divize!$C:$C,MATCH(CONCATENATE(BO$4,$A19),Divize!$W:$W,0),1))</f>
      </c>
      <c r="BP19" s="78"/>
      <c r="BQ19" s="81">
        <f>IF(BO19="","",'1. závod'!BQ19)</f>
      </c>
      <c r="BR19" s="79">
        <f t="shared" si="13"/>
      </c>
      <c r="BS19" s="84"/>
      <c r="BT19" s="77">
        <f>IF(ISNA(MATCH(CONCATENATE(BT$4,$A19),Divize!$W:$W,0)),"",INDEX(Divize!$C:$C,MATCH(CONCATENATE(BT$4,$A19),Divize!$W:$W,0),1))</f>
      </c>
      <c r="BU19" s="78"/>
      <c r="BV19" s="81">
        <f>IF(BT19="","",'1. závod'!BV19)</f>
      </c>
      <c r="BW19" s="79">
        <f t="shared" si="14"/>
      </c>
      <c r="BX19" s="84"/>
    </row>
    <row r="20" spans="1:76" s="82" customFormat="1" ht="34.5" customHeight="1">
      <c r="A20" s="83">
        <v>15</v>
      </c>
      <c r="B20" s="77">
        <f>IF(ISNA(MATCH(CONCATENATE(B$4,$A20),Divize!$W:$W,0)),"",INDEX(Divize!$C:$C,MATCH(CONCATENATE(B$4,$A20),Divize!$W:$W,0),1))</f>
      </c>
      <c r="C20" s="78"/>
      <c r="D20" s="81">
        <f>IF(B20="","",'1. závod'!D20)</f>
      </c>
      <c r="E20" s="79">
        <f t="shared" si="0"/>
      </c>
      <c r="F20" s="84"/>
      <c r="G20" s="77">
        <f>IF(ISNA(MATCH(CONCATENATE(G$4,$A20),Divize!$W:$W,0)),"",INDEX(Divize!$C:$C,MATCH(CONCATENATE(G$4,$A20),Divize!$W:$W,0),1))</f>
      </c>
      <c r="H20" s="78"/>
      <c r="I20" s="81">
        <f>IF(G20="","",'1. závod'!I20)</f>
      </c>
      <c r="J20" s="79">
        <f t="shared" si="1"/>
      </c>
      <c r="K20" s="84"/>
      <c r="L20" s="77">
        <f>IF(ISNA(MATCH(CONCATENATE(L$4,$A20),Divize!$W:$W,0)),"",INDEX(Divize!$C:$C,MATCH(CONCATENATE(L$4,$A20),Divize!$W:$W,0),1))</f>
      </c>
      <c r="M20" s="78"/>
      <c r="N20" s="81">
        <f>IF(L20="","",'1. závod'!N20)</f>
      </c>
      <c r="O20" s="79">
        <f t="shared" si="2"/>
      </c>
      <c r="P20" s="84"/>
      <c r="Q20" s="77">
        <f>IF(ISNA(MATCH(CONCATENATE(Q$4,$A20),Divize!$W:$W,0)),"",INDEX(Divize!$C:$C,MATCH(CONCATENATE(Q$4,$A20),Divize!$W:$W,0),1))</f>
      </c>
      <c r="R20" s="78"/>
      <c r="S20" s="81">
        <f>IF(Q20="","",'1. závod'!S20)</f>
      </c>
      <c r="T20" s="79">
        <f t="shared" si="3"/>
      </c>
      <c r="U20" s="84"/>
      <c r="V20" s="77">
        <f>IF(ISNA(MATCH(CONCATENATE(V$4,$A20),Divize!$W:$W,0)),"",INDEX(Divize!$C:$C,MATCH(CONCATENATE(V$4,$A20),Divize!$W:$W,0),1))</f>
      </c>
      <c r="W20" s="78"/>
      <c r="X20" s="81">
        <f>IF(V20="","",'1. závod'!X20)</f>
      </c>
      <c r="Y20" s="79">
        <f t="shared" si="4"/>
      </c>
      <c r="Z20" s="84"/>
      <c r="AA20" s="77">
        <f>IF(ISNA(MATCH(CONCATENATE(AA$4,$A20),Divize!$W:$W,0)),"",INDEX(Divize!$C:$C,MATCH(CONCATENATE(AA$4,$A20),Divize!$W:$W,0),1))</f>
      </c>
      <c r="AB20" s="78"/>
      <c r="AC20" s="81">
        <f>IF(AA20="","",'1. závod'!AC20)</f>
      </c>
      <c r="AD20" s="79">
        <f t="shared" si="5"/>
      </c>
      <c r="AE20" s="84"/>
      <c r="AF20" s="77">
        <f>IF(ISNA(MATCH(CONCATENATE(AF$4,$A20),Divize!$W:$W,0)),"",INDEX(Divize!$C:$C,MATCH(CONCATENATE(AF$4,$A20),Divize!$W:$W,0),1))</f>
      </c>
      <c r="AG20" s="78"/>
      <c r="AH20" s="81">
        <f>IF(AF20="","",'1. závod'!AH20)</f>
      </c>
      <c r="AI20" s="79">
        <f t="shared" si="6"/>
      </c>
      <c r="AJ20" s="84"/>
      <c r="AK20" s="77">
        <f>IF(ISNA(MATCH(CONCATENATE(AK$4,$A20),Divize!$W:$W,0)),"",INDEX(Divize!$C:$C,MATCH(CONCATENATE(AK$4,$A20),Divize!$W:$W,0),1))</f>
      </c>
      <c r="AL20" s="78"/>
      <c r="AM20" s="81">
        <f>IF(AK20="","",'1. závod'!AM20)</f>
      </c>
      <c r="AN20" s="79">
        <f t="shared" si="7"/>
      </c>
      <c r="AO20" s="84"/>
      <c r="AP20" s="77">
        <f>IF(ISNA(MATCH(CONCATENATE(AP$4,$A20),Divize!$W:$W,0)),"",INDEX(Divize!$C:$C,MATCH(CONCATENATE(AP$4,$A20),Divize!$W:$W,0),1))</f>
      </c>
      <c r="AQ20" s="78"/>
      <c r="AR20" s="81">
        <f>IF(AP20="","",'1. závod'!AR20)</f>
      </c>
      <c r="AS20" s="79">
        <f t="shared" si="8"/>
      </c>
      <c r="AT20" s="84"/>
      <c r="AU20" s="77">
        <f>IF(ISNA(MATCH(CONCATENATE(AU$4,$A20),Divize!$W:$W,0)),"",INDEX(Divize!$C:$C,MATCH(CONCATENATE(AU$4,$A20),Divize!$W:$W,0),1))</f>
      </c>
      <c r="AV20" s="78"/>
      <c r="AW20" s="81">
        <f>IF(AU20="","",'1. závod'!AW20)</f>
      </c>
      <c r="AX20" s="79">
        <f t="shared" si="9"/>
      </c>
      <c r="AY20" s="84"/>
      <c r="AZ20" s="77">
        <f>IF(ISNA(MATCH(CONCATENATE(AZ$4,$A20),Divize!$W:$W,0)),"",INDEX(Divize!$C:$C,MATCH(CONCATENATE(AZ$4,$A20),Divize!$W:$W,0),1))</f>
      </c>
      <c r="BA20" s="78"/>
      <c r="BB20" s="81">
        <f>IF(AZ20="","",'1. závod'!BB20)</f>
      </c>
      <c r="BC20" s="79">
        <f t="shared" si="10"/>
      </c>
      <c r="BD20" s="84"/>
      <c r="BE20" s="77">
        <f>IF(ISNA(MATCH(CONCATENATE(BE$4,$A20),Divize!$W:$W,0)),"",INDEX(Divize!$C:$C,MATCH(CONCATENATE(BE$4,$A20),Divize!$W:$W,0),1))</f>
      </c>
      <c r="BF20" s="78"/>
      <c r="BG20" s="81">
        <f>IF(BE20="","",'1. závod'!BG20)</f>
      </c>
      <c r="BH20" s="79">
        <f t="shared" si="11"/>
      </c>
      <c r="BI20" s="84"/>
      <c r="BJ20" s="77">
        <f>IF(ISNA(MATCH(CONCATENATE(BJ$4,$A20),Divize!$W:$W,0)),"",INDEX(Divize!$C:$C,MATCH(CONCATENATE(BJ$4,$A20),Divize!$W:$W,0),1))</f>
      </c>
      <c r="BK20" s="78"/>
      <c r="BL20" s="81">
        <f>IF(BJ20="","",'1. závod'!BL20)</f>
      </c>
      <c r="BM20" s="79">
        <f t="shared" si="12"/>
      </c>
      <c r="BN20" s="84"/>
      <c r="BO20" s="77">
        <f>IF(ISNA(MATCH(CONCATENATE(BO$4,$A20),Divize!$W:$W,0)),"",INDEX(Divize!$C:$C,MATCH(CONCATENATE(BO$4,$A20),Divize!$W:$W,0),1))</f>
      </c>
      <c r="BP20" s="78"/>
      <c r="BQ20" s="81">
        <f>IF(BO20="","",'1. závod'!BQ20)</f>
      </c>
      <c r="BR20" s="79">
        <f t="shared" si="13"/>
      </c>
      <c r="BS20" s="84"/>
      <c r="BT20" s="77">
        <f>IF(ISNA(MATCH(CONCATENATE(BT$4,$A20),Divize!$W:$W,0)),"",INDEX(Divize!$C:$C,MATCH(CONCATENATE(BT$4,$A20),Divize!$W:$W,0),1))</f>
      </c>
      <c r="BU20" s="78"/>
      <c r="BV20" s="81">
        <f>IF(BT20="","",'1. závod'!BV20)</f>
      </c>
      <c r="BW20" s="79">
        <f t="shared" si="14"/>
      </c>
      <c r="BX20" s="84"/>
    </row>
    <row r="21" spans="1:76" s="82" customFormat="1" ht="34.5" customHeight="1">
      <c r="A21" s="83">
        <v>16</v>
      </c>
      <c r="B21" s="77">
        <f>IF(ISNA(MATCH(CONCATENATE(B$4,$A21),Divize!$W:$W,0)),"",INDEX(Divize!$C:$C,MATCH(CONCATENATE(B$4,$A21),Divize!$W:$W,0),1))</f>
      </c>
      <c r="C21" s="78"/>
      <c r="D21" s="81">
        <f>IF(B21="","",'1. závod'!D21)</f>
      </c>
      <c r="E21" s="79">
        <f t="shared" si="0"/>
      </c>
      <c r="F21" s="84"/>
      <c r="G21" s="77">
        <f>IF(ISNA(MATCH(CONCATENATE(G$4,$A21),Divize!$W:$W,0)),"",INDEX(Divize!$C:$C,MATCH(CONCATENATE(G$4,$A21),Divize!$W:$W,0),1))</f>
      </c>
      <c r="H21" s="78"/>
      <c r="I21" s="81">
        <f>IF(G21="","",'1. závod'!I21)</f>
      </c>
      <c r="J21" s="79">
        <f t="shared" si="1"/>
      </c>
      <c r="K21" s="84"/>
      <c r="L21" s="77">
        <f>IF(ISNA(MATCH(CONCATENATE(L$4,$A21),Divize!$W:$W,0)),"",INDEX(Divize!$C:$C,MATCH(CONCATENATE(L$4,$A21),Divize!$W:$W,0),1))</f>
      </c>
      <c r="M21" s="78"/>
      <c r="N21" s="81">
        <f>IF(L21="","",'1. závod'!N21)</f>
      </c>
      <c r="O21" s="79">
        <f t="shared" si="2"/>
      </c>
      <c r="P21" s="84"/>
      <c r="Q21" s="77">
        <f>IF(ISNA(MATCH(CONCATENATE(Q$4,$A21),Divize!$W:$W,0)),"",INDEX(Divize!$C:$C,MATCH(CONCATENATE(Q$4,$A21),Divize!$W:$W,0),1))</f>
      </c>
      <c r="R21" s="78"/>
      <c r="S21" s="81">
        <f>IF(Q21="","",'1. závod'!S21)</f>
      </c>
      <c r="T21" s="79">
        <f t="shared" si="3"/>
      </c>
      <c r="U21" s="84"/>
      <c r="V21" s="77">
        <f>IF(ISNA(MATCH(CONCATENATE(V$4,$A21),Divize!$W:$W,0)),"",INDEX(Divize!$C:$C,MATCH(CONCATENATE(V$4,$A21),Divize!$W:$W,0),1))</f>
      </c>
      <c r="W21" s="78"/>
      <c r="X21" s="81">
        <f>IF(V21="","",'1. závod'!X21)</f>
      </c>
      <c r="Y21" s="79">
        <f t="shared" si="4"/>
      </c>
      <c r="Z21" s="84"/>
      <c r="AA21" s="77">
        <f>IF(ISNA(MATCH(CONCATENATE(AA$4,$A21),Divize!$W:$W,0)),"",INDEX(Divize!$C:$C,MATCH(CONCATENATE(AA$4,$A21),Divize!$W:$W,0),1))</f>
      </c>
      <c r="AB21" s="78"/>
      <c r="AC21" s="81">
        <f>IF(AA21="","",'1. závod'!AC21)</f>
      </c>
      <c r="AD21" s="79">
        <f t="shared" si="5"/>
      </c>
      <c r="AE21" s="84"/>
      <c r="AF21" s="77">
        <f>IF(ISNA(MATCH(CONCATENATE(AF$4,$A21),Divize!$W:$W,0)),"",INDEX(Divize!$C:$C,MATCH(CONCATENATE(AF$4,$A21),Divize!$W:$W,0),1))</f>
      </c>
      <c r="AG21" s="78"/>
      <c r="AH21" s="81">
        <f>IF(AF21="","",'1. závod'!AH21)</f>
      </c>
      <c r="AI21" s="79">
        <f t="shared" si="6"/>
      </c>
      <c r="AJ21" s="84"/>
      <c r="AK21" s="77">
        <f>IF(ISNA(MATCH(CONCATENATE(AK$4,$A21),Divize!$W:$W,0)),"",INDEX(Divize!$C:$C,MATCH(CONCATENATE(AK$4,$A21),Divize!$W:$W,0),1))</f>
      </c>
      <c r="AL21" s="78"/>
      <c r="AM21" s="81">
        <f>IF(AK21="","",'1. závod'!AM21)</f>
      </c>
      <c r="AN21" s="79">
        <f t="shared" si="7"/>
      </c>
      <c r="AO21" s="84"/>
      <c r="AP21" s="77">
        <f>IF(ISNA(MATCH(CONCATENATE(AP$4,$A21),Divize!$W:$W,0)),"",INDEX(Divize!$C:$C,MATCH(CONCATENATE(AP$4,$A21),Divize!$W:$W,0),1))</f>
      </c>
      <c r="AQ21" s="78"/>
      <c r="AR21" s="81">
        <f>IF(AP21="","",'1. závod'!AR21)</f>
      </c>
      <c r="AS21" s="79">
        <f t="shared" si="8"/>
      </c>
      <c r="AT21" s="84"/>
      <c r="AU21" s="77">
        <f>IF(ISNA(MATCH(CONCATENATE(AU$4,$A21),Divize!$W:$W,0)),"",INDEX(Divize!$C:$C,MATCH(CONCATENATE(AU$4,$A21),Divize!$W:$W,0),1))</f>
      </c>
      <c r="AV21" s="78"/>
      <c r="AW21" s="81">
        <f>IF(AU21="","",'1. závod'!AW21)</f>
      </c>
      <c r="AX21" s="79">
        <f t="shared" si="9"/>
      </c>
      <c r="AY21" s="84"/>
      <c r="AZ21" s="77">
        <f>IF(ISNA(MATCH(CONCATENATE(AZ$4,$A21),Divize!$W:$W,0)),"",INDEX(Divize!$C:$C,MATCH(CONCATENATE(AZ$4,$A21),Divize!$W:$W,0),1))</f>
      </c>
      <c r="BA21" s="78"/>
      <c r="BB21" s="81">
        <f>IF(AZ21="","",'1. závod'!BB21)</f>
      </c>
      <c r="BC21" s="79">
        <f t="shared" si="10"/>
      </c>
      <c r="BD21" s="84"/>
      <c r="BE21" s="77">
        <f>IF(ISNA(MATCH(CONCATENATE(BE$4,$A21),Divize!$W:$W,0)),"",INDEX(Divize!$C:$C,MATCH(CONCATENATE(BE$4,$A21),Divize!$W:$W,0),1))</f>
      </c>
      <c r="BF21" s="78"/>
      <c r="BG21" s="81">
        <f>IF(BE21="","",'1. závod'!BG21)</f>
      </c>
      <c r="BH21" s="79">
        <f t="shared" si="11"/>
      </c>
      <c r="BI21" s="84"/>
      <c r="BJ21" s="77">
        <f>IF(ISNA(MATCH(CONCATENATE(BJ$4,$A21),Divize!$W:$W,0)),"",INDEX(Divize!$C:$C,MATCH(CONCATENATE(BJ$4,$A21),Divize!$W:$W,0),1))</f>
      </c>
      <c r="BK21" s="78"/>
      <c r="BL21" s="81">
        <f>IF(BJ21="","",'1. závod'!BL21)</f>
      </c>
      <c r="BM21" s="79">
        <f t="shared" si="12"/>
      </c>
      <c r="BN21" s="84"/>
      <c r="BO21" s="77">
        <f>IF(ISNA(MATCH(CONCATENATE(BO$4,$A21),Divize!$W:$W,0)),"",INDEX(Divize!$C:$C,MATCH(CONCATENATE(BO$4,$A21),Divize!$W:$W,0),1))</f>
      </c>
      <c r="BP21" s="78"/>
      <c r="BQ21" s="81">
        <f>IF(BO21="","",'1. závod'!BQ21)</f>
      </c>
      <c r="BR21" s="79">
        <f t="shared" si="13"/>
      </c>
      <c r="BS21" s="84"/>
      <c r="BT21" s="77">
        <f>IF(ISNA(MATCH(CONCATENATE(BT$4,$A21),Divize!$W:$W,0)),"",INDEX(Divize!$C:$C,MATCH(CONCATENATE(BT$4,$A21),Divize!$W:$W,0),1))</f>
      </c>
      <c r="BU21" s="78"/>
      <c r="BV21" s="81">
        <f>IF(BT21="","",'1. závod'!BV21)</f>
      </c>
      <c r="BW21" s="79">
        <f t="shared" si="14"/>
      </c>
      <c r="BX21" s="84"/>
    </row>
    <row r="22" spans="1:76" s="82" customFormat="1" ht="34.5" customHeight="1">
      <c r="A22" s="83">
        <v>17</v>
      </c>
      <c r="B22" s="77">
        <f>IF(ISNA(MATCH(CONCATENATE(B$4,$A22),Divize!$W:$W,0)),"",INDEX(Divize!$C:$C,MATCH(CONCATENATE(B$4,$A22),Divize!$W:$W,0),1))</f>
      </c>
      <c r="C22" s="78"/>
      <c r="D22" s="81">
        <f>IF(B22="","",'1. závod'!D22)</f>
      </c>
      <c r="E22" s="79">
        <f t="shared" si="0"/>
      </c>
      <c r="F22" s="84"/>
      <c r="G22" s="77">
        <f>IF(ISNA(MATCH(CONCATENATE(G$4,$A22),Divize!$W:$W,0)),"",INDEX(Divize!$C:$C,MATCH(CONCATENATE(G$4,$A22),Divize!$W:$W,0),1))</f>
      </c>
      <c r="H22" s="78"/>
      <c r="I22" s="81">
        <f>IF(G22="","",'1. závod'!I22)</f>
      </c>
      <c r="J22" s="79">
        <f t="shared" si="1"/>
      </c>
      <c r="K22" s="84"/>
      <c r="L22" s="77">
        <f>IF(ISNA(MATCH(CONCATENATE(L$4,$A22),Divize!$W:$W,0)),"",INDEX(Divize!$C:$C,MATCH(CONCATENATE(L$4,$A22),Divize!$W:$W,0),1))</f>
      </c>
      <c r="M22" s="78"/>
      <c r="N22" s="81">
        <f>IF(L22="","",'1. závod'!N22)</f>
      </c>
      <c r="O22" s="79">
        <f t="shared" si="2"/>
      </c>
      <c r="P22" s="84"/>
      <c r="Q22" s="77">
        <f>IF(ISNA(MATCH(CONCATENATE(Q$4,$A22),Divize!$W:$W,0)),"",INDEX(Divize!$C:$C,MATCH(CONCATENATE(Q$4,$A22),Divize!$W:$W,0),1))</f>
      </c>
      <c r="R22" s="78"/>
      <c r="S22" s="81">
        <f>IF(Q22="","",'1. závod'!S22)</f>
      </c>
      <c r="T22" s="79">
        <f t="shared" si="3"/>
      </c>
      <c r="U22" s="84"/>
      <c r="V22" s="77">
        <f>IF(ISNA(MATCH(CONCATENATE(V$4,$A22),Divize!$W:$W,0)),"",INDEX(Divize!$C:$C,MATCH(CONCATENATE(V$4,$A22),Divize!$W:$W,0),1))</f>
      </c>
      <c r="W22" s="78"/>
      <c r="X22" s="81">
        <f>IF(V22="","",'1. závod'!X22)</f>
      </c>
      <c r="Y22" s="79">
        <f t="shared" si="4"/>
      </c>
      <c r="Z22" s="84"/>
      <c r="AA22" s="77">
        <f>IF(ISNA(MATCH(CONCATENATE(AA$4,$A22),Divize!$W:$W,0)),"",INDEX(Divize!$C:$C,MATCH(CONCATENATE(AA$4,$A22),Divize!$W:$W,0),1))</f>
      </c>
      <c r="AB22" s="78"/>
      <c r="AC22" s="81">
        <f>IF(AA22="","",'1. závod'!AC22)</f>
      </c>
      <c r="AD22" s="79">
        <f t="shared" si="5"/>
      </c>
      <c r="AE22" s="84"/>
      <c r="AF22" s="77">
        <f>IF(ISNA(MATCH(CONCATENATE(AF$4,$A22),Divize!$W:$W,0)),"",INDEX(Divize!$C:$C,MATCH(CONCATENATE(AF$4,$A22),Divize!$W:$W,0),1))</f>
      </c>
      <c r="AG22" s="78"/>
      <c r="AH22" s="81">
        <f>IF(AF22="","",'1. závod'!AH22)</f>
      </c>
      <c r="AI22" s="79">
        <f t="shared" si="6"/>
      </c>
      <c r="AJ22" s="84"/>
      <c r="AK22" s="77">
        <f>IF(ISNA(MATCH(CONCATENATE(AK$4,$A22),Divize!$W:$W,0)),"",INDEX(Divize!$C:$C,MATCH(CONCATENATE(AK$4,$A22),Divize!$W:$W,0),1))</f>
      </c>
      <c r="AL22" s="78"/>
      <c r="AM22" s="81">
        <f>IF(AK22="","",'1. závod'!AM22)</f>
      </c>
      <c r="AN22" s="79">
        <f t="shared" si="7"/>
      </c>
      <c r="AO22" s="84"/>
      <c r="AP22" s="77">
        <f>IF(ISNA(MATCH(CONCATENATE(AP$4,$A22),Divize!$W:$W,0)),"",INDEX(Divize!$C:$C,MATCH(CONCATENATE(AP$4,$A22),Divize!$W:$W,0),1))</f>
      </c>
      <c r="AQ22" s="78"/>
      <c r="AR22" s="81">
        <f>IF(AP22="","",'1. závod'!AR22)</f>
      </c>
      <c r="AS22" s="79">
        <f t="shared" si="8"/>
      </c>
      <c r="AT22" s="84"/>
      <c r="AU22" s="77">
        <f>IF(ISNA(MATCH(CONCATENATE(AU$4,$A22),Divize!$W:$W,0)),"",INDEX(Divize!$C:$C,MATCH(CONCATENATE(AU$4,$A22),Divize!$W:$W,0),1))</f>
      </c>
      <c r="AV22" s="78"/>
      <c r="AW22" s="81">
        <f>IF(AU22="","",'1. závod'!AW22)</f>
      </c>
      <c r="AX22" s="79">
        <f t="shared" si="9"/>
      </c>
      <c r="AY22" s="84"/>
      <c r="AZ22" s="77">
        <f>IF(ISNA(MATCH(CONCATENATE(AZ$4,$A22),Divize!$W:$W,0)),"",INDEX(Divize!$C:$C,MATCH(CONCATENATE(AZ$4,$A22),Divize!$W:$W,0),1))</f>
      </c>
      <c r="BA22" s="78"/>
      <c r="BB22" s="81">
        <f>IF(AZ22="","",'1. závod'!BB22)</f>
      </c>
      <c r="BC22" s="79">
        <f t="shared" si="10"/>
      </c>
      <c r="BD22" s="84"/>
      <c r="BE22" s="77">
        <f>IF(ISNA(MATCH(CONCATENATE(BE$4,$A22),Divize!$W:$W,0)),"",INDEX(Divize!$C:$C,MATCH(CONCATENATE(BE$4,$A22),Divize!$W:$W,0),1))</f>
      </c>
      <c r="BF22" s="78"/>
      <c r="BG22" s="81">
        <f>IF(BE22="","",'1. závod'!BG22)</f>
      </c>
      <c r="BH22" s="79">
        <f t="shared" si="11"/>
      </c>
      <c r="BI22" s="84"/>
      <c r="BJ22" s="77">
        <f>IF(ISNA(MATCH(CONCATENATE(BJ$4,$A22),Divize!$W:$W,0)),"",INDEX(Divize!$C:$C,MATCH(CONCATENATE(BJ$4,$A22),Divize!$W:$W,0),1))</f>
      </c>
      <c r="BK22" s="78"/>
      <c r="BL22" s="81">
        <f>IF(BJ22="","",'1. závod'!BL22)</f>
      </c>
      <c r="BM22" s="79">
        <f t="shared" si="12"/>
      </c>
      <c r="BN22" s="84"/>
      <c r="BO22" s="77">
        <f>IF(ISNA(MATCH(CONCATENATE(BO$4,$A22),Divize!$W:$W,0)),"",INDEX(Divize!$C:$C,MATCH(CONCATENATE(BO$4,$A22),Divize!$W:$W,0),1))</f>
      </c>
      <c r="BP22" s="78"/>
      <c r="BQ22" s="81">
        <f>IF(BO22="","",'1. závod'!BQ22)</f>
      </c>
      <c r="BR22" s="79">
        <f t="shared" si="13"/>
      </c>
      <c r="BS22" s="84"/>
      <c r="BT22" s="77">
        <f>IF(ISNA(MATCH(CONCATENATE(BT$4,$A22),Divize!$W:$W,0)),"",INDEX(Divize!$C:$C,MATCH(CONCATENATE(BT$4,$A22),Divize!$W:$W,0),1))</f>
      </c>
      <c r="BU22" s="78"/>
      <c r="BV22" s="81">
        <f>IF(BT22="","",'1. závod'!BV22)</f>
      </c>
      <c r="BW22" s="79">
        <f t="shared" si="14"/>
      </c>
      <c r="BX22" s="84"/>
    </row>
    <row r="23" spans="1:76" s="82" customFormat="1" ht="34.5" customHeight="1">
      <c r="A23" s="83">
        <v>18</v>
      </c>
      <c r="B23" s="77">
        <f>IF(ISNA(MATCH(CONCATENATE(B$4,$A23),Divize!$W:$W,0)),"",INDEX(Divize!$C:$C,MATCH(CONCATENATE(B$4,$A23),Divize!$W:$W,0),1))</f>
      </c>
      <c r="C23" s="78"/>
      <c r="D23" s="81">
        <f>IF(B23="","",'1. závod'!D23)</f>
      </c>
      <c r="E23" s="79">
        <f t="shared" si="0"/>
      </c>
      <c r="F23" s="84"/>
      <c r="G23" s="77">
        <f>IF(ISNA(MATCH(CONCATENATE(G$4,$A23),Divize!$W:$W,0)),"",INDEX(Divize!$C:$C,MATCH(CONCATENATE(G$4,$A23),Divize!$W:$W,0),1))</f>
      </c>
      <c r="H23" s="78"/>
      <c r="I23" s="81">
        <f>IF(G23="","",'1. závod'!I23)</f>
      </c>
      <c r="J23" s="79">
        <f t="shared" si="1"/>
      </c>
      <c r="K23" s="84"/>
      <c r="L23" s="77">
        <f>IF(ISNA(MATCH(CONCATENATE(L$4,$A23),Divize!$W:$W,0)),"",INDEX(Divize!$C:$C,MATCH(CONCATENATE(L$4,$A23),Divize!$W:$W,0),1))</f>
      </c>
      <c r="M23" s="78"/>
      <c r="N23" s="81">
        <f>IF(L23="","",'1. závod'!N23)</f>
      </c>
      <c r="O23" s="79">
        <f t="shared" si="2"/>
      </c>
      <c r="P23" s="84"/>
      <c r="Q23" s="77">
        <f>IF(ISNA(MATCH(CONCATENATE(Q$4,$A23),Divize!$W:$W,0)),"",INDEX(Divize!$C:$C,MATCH(CONCATENATE(Q$4,$A23),Divize!$W:$W,0),1))</f>
      </c>
      <c r="R23" s="78"/>
      <c r="S23" s="81">
        <f>IF(Q23="","",'1. závod'!S23)</f>
      </c>
      <c r="T23" s="79">
        <f t="shared" si="3"/>
      </c>
      <c r="U23" s="84"/>
      <c r="V23" s="77">
        <f>IF(ISNA(MATCH(CONCATENATE(V$4,$A23),Divize!$W:$W,0)),"",INDEX(Divize!$C:$C,MATCH(CONCATENATE(V$4,$A23),Divize!$W:$W,0),1))</f>
      </c>
      <c r="W23" s="78"/>
      <c r="X23" s="81">
        <f>IF(V23="","",'1. závod'!X23)</f>
      </c>
      <c r="Y23" s="79">
        <f t="shared" si="4"/>
      </c>
      <c r="Z23" s="84"/>
      <c r="AA23" s="77">
        <f>IF(ISNA(MATCH(CONCATENATE(AA$4,$A23),Divize!$W:$W,0)),"",INDEX(Divize!$C:$C,MATCH(CONCATENATE(AA$4,$A23),Divize!$W:$W,0),1))</f>
      </c>
      <c r="AB23" s="78"/>
      <c r="AC23" s="81">
        <f>IF(AA23="","",'1. závod'!AC23)</f>
      </c>
      <c r="AD23" s="79">
        <f t="shared" si="5"/>
      </c>
      <c r="AE23" s="84"/>
      <c r="AF23" s="77">
        <f>IF(ISNA(MATCH(CONCATENATE(AF$4,$A23),Divize!$W:$W,0)),"",INDEX(Divize!$C:$C,MATCH(CONCATENATE(AF$4,$A23),Divize!$W:$W,0),1))</f>
      </c>
      <c r="AG23" s="78"/>
      <c r="AH23" s="81">
        <f>IF(AF23="","",'1. závod'!AH23)</f>
      </c>
      <c r="AI23" s="79">
        <f t="shared" si="6"/>
      </c>
      <c r="AJ23" s="84"/>
      <c r="AK23" s="77">
        <f>IF(ISNA(MATCH(CONCATENATE(AK$4,$A23),Divize!$W:$W,0)),"",INDEX(Divize!$C:$C,MATCH(CONCATENATE(AK$4,$A23),Divize!$W:$W,0),1))</f>
      </c>
      <c r="AL23" s="78"/>
      <c r="AM23" s="81">
        <f>IF(AK23="","",'1. závod'!AM23)</f>
      </c>
      <c r="AN23" s="79">
        <f t="shared" si="7"/>
      </c>
      <c r="AO23" s="84"/>
      <c r="AP23" s="77">
        <f>IF(ISNA(MATCH(CONCATENATE(AP$4,$A23),Divize!$W:$W,0)),"",INDEX(Divize!$C:$C,MATCH(CONCATENATE(AP$4,$A23),Divize!$W:$W,0),1))</f>
      </c>
      <c r="AQ23" s="78"/>
      <c r="AR23" s="81">
        <f>IF(AP23="","",'1. závod'!AR23)</f>
      </c>
      <c r="AS23" s="79">
        <f t="shared" si="8"/>
      </c>
      <c r="AT23" s="84"/>
      <c r="AU23" s="77">
        <f>IF(ISNA(MATCH(CONCATENATE(AU$4,$A23),Divize!$W:$W,0)),"",INDEX(Divize!$C:$C,MATCH(CONCATENATE(AU$4,$A23),Divize!$W:$W,0),1))</f>
      </c>
      <c r="AV23" s="78"/>
      <c r="AW23" s="81">
        <f>IF(AU23="","",'1. závod'!AW23)</f>
      </c>
      <c r="AX23" s="79">
        <f t="shared" si="9"/>
      </c>
      <c r="AY23" s="84"/>
      <c r="AZ23" s="77">
        <f>IF(ISNA(MATCH(CONCATENATE(AZ$4,$A23),Divize!$W:$W,0)),"",INDEX(Divize!$C:$C,MATCH(CONCATENATE(AZ$4,$A23),Divize!$W:$W,0),1))</f>
      </c>
      <c r="BA23" s="78"/>
      <c r="BB23" s="81">
        <f>IF(AZ23="","",'1. závod'!BB23)</f>
      </c>
      <c r="BC23" s="79">
        <f t="shared" si="10"/>
      </c>
      <c r="BD23" s="84"/>
      <c r="BE23" s="77">
        <f>IF(ISNA(MATCH(CONCATENATE(BE$4,$A23),Divize!$W:$W,0)),"",INDEX(Divize!$C:$C,MATCH(CONCATENATE(BE$4,$A23),Divize!$W:$W,0),1))</f>
      </c>
      <c r="BF23" s="78"/>
      <c r="BG23" s="81">
        <f>IF(BE23="","",'1. závod'!BG23)</f>
      </c>
      <c r="BH23" s="79">
        <f t="shared" si="11"/>
      </c>
      <c r="BI23" s="84"/>
      <c r="BJ23" s="77">
        <f>IF(ISNA(MATCH(CONCATENATE(BJ$4,$A23),Divize!$W:$W,0)),"",INDEX(Divize!$C:$C,MATCH(CONCATENATE(BJ$4,$A23),Divize!$W:$W,0),1))</f>
      </c>
      <c r="BK23" s="78"/>
      <c r="BL23" s="81">
        <f>IF(BJ23="","",'1. závod'!BL23)</f>
      </c>
      <c r="BM23" s="79">
        <f t="shared" si="12"/>
      </c>
      <c r="BN23" s="84"/>
      <c r="BO23" s="77">
        <f>IF(ISNA(MATCH(CONCATENATE(BO$4,$A23),Divize!$W:$W,0)),"",INDEX(Divize!$C:$C,MATCH(CONCATENATE(BO$4,$A23),Divize!$W:$W,0),1))</f>
      </c>
      <c r="BP23" s="78"/>
      <c r="BQ23" s="81">
        <f>IF(BO23="","",'1. závod'!BQ23)</f>
      </c>
      <c r="BR23" s="79">
        <f t="shared" si="13"/>
      </c>
      <c r="BS23" s="84"/>
      <c r="BT23" s="77">
        <f>IF(ISNA(MATCH(CONCATENATE(BT$4,$A23),Divize!$W:$W,0)),"",INDEX(Divize!$C:$C,MATCH(CONCATENATE(BT$4,$A23),Divize!$W:$W,0),1))</f>
      </c>
      <c r="BU23" s="78"/>
      <c r="BV23" s="81">
        <f>IF(BT23="","",'1. závod'!BV23)</f>
      </c>
      <c r="BW23" s="79">
        <f t="shared" si="14"/>
      </c>
      <c r="BX23" s="84"/>
    </row>
    <row r="24" spans="1:76" s="82" customFormat="1" ht="34.5" customHeight="1">
      <c r="A24" s="83">
        <v>19</v>
      </c>
      <c r="B24" s="77">
        <f>IF(ISNA(MATCH(CONCATENATE(B$4,$A24),Divize!$W:$W,0)),"",INDEX(Divize!$C:$C,MATCH(CONCATENATE(B$4,$A24),Divize!$W:$W,0),1))</f>
      </c>
      <c r="C24" s="78"/>
      <c r="D24" s="81">
        <f>IF(B24="","",'1. závod'!D24)</f>
      </c>
      <c r="E24" s="79">
        <f t="shared" si="0"/>
      </c>
      <c r="F24" s="84"/>
      <c r="G24" s="77">
        <f>IF(ISNA(MATCH(CONCATENATE(G$4,$A24),Divize!$W:$W,0)),"",INDEX(Divize!$C:$C,MATCH(CONCATENATE(G$4,$A24),Divize!$W:$W,0),1))</f>
      </c>
      <c r="H24" s="78"/>
      <c r="I24" s="81">
        <f>IF(G24="","",'1. závod'!I24)</f>
      </c>
      <c r="J24" s="79">
        <f t="shared" si="1"/>
      </c>
      <c r="K24" s="84"/>
      <c r="L24" s="77">
        <f>IF(ISNA(MATCH(CONCATENATE(L$4,$A24),Divize!$W:$W,0)),"",INDEX(Divize!$C:$C,MATCH(CONCATENATE(L$4,$A24),Divize!$W:$W,0),1))</f>
      </c>
      <c r="M24" s="78"/>
      <c r="N24" s="81">
        <f>IF(L24="","",'1. závod'!N24)</f>
      </c>
      <c r="O24" s="79">
        <f t="shared" si="2"/>
      </c>
      <c r="P24" s="84"/>
      <c r="Q24" s="77">
        <f>IF(ISNA(MATCH(CONCATENATE(Q$4,$A24),Divize!$W:$W,0)),"",INDEX(Divize!$C:$C,MATCH(CONCATENATE(Q$4,$A24),Divize!$W:$W,0),1))</f>
      </c>
      <c r="R24" s="78"/>
      <c r="S24" s="81">
        <f>IF(Q24="","",'1. závod'!S24)</f>
      </c>
      <c r="T24" s="79">
        <f t="shared" si="3"/>
      </c>
      <c r="U24" s="84"/>
      <c r="V24" s="77">
        <f>IF(ISNA(MATCH(CONCATENATE(V$4,$A24),Divize!$W:$W,0)),"",INDEX(Divize!$C:$C,MATCH(CONCATENATE(V$4,$A24),Divize!$W:$W,0),1))</f>
      </c>
      <c r="W24" s="78"/>
      <c r="X24" s="81">
        <f>IF(V24="","",'1. závod'!X24)</f>
      </c>
      <c r="Y24" s="79">
        <f t="shared" si="4"/>
      </c>
      <c r="Z24" s="84"/>
      <c r="AA24" s="77">
        <f>IF(ISNA(MATCH(CONCATENATE(AA$4,$A24),Divize!$W:$W,0)),"",INDEX(Divize!$C:$C,MATCH(CONCATENATE(AA$4,$A24),Divize!$W:$W,0),1))</f>
      </c>
      <c r="AB24" s="78"/>
      <c r="AC24" s="81">
        <f>IF(AA24="","",'1. závod'!AC24)</f>
      </c>
      <c r="AD24" s="79">
        <f t="shared" si="5"/>
      </c>
      <c r="AE24" s="84"/>
      <c r="AF24" s="77">
        <f>IF(ISNA(MATCH(CONCATENATE(AF$4,$A24),Divize!$W:$W,0)),"",INDEX(Divize!$C:$C,MATCH(CONCATENATE(AF$4,$A24),Divize!$W:$W,0),1))</f>
      </c>
      <c r="AG24" s="78"/>
      <c r="AH24" s="81">
        <f>IF(AF24="","",'1. závod'!AH24)</f>
      </c>
      <c r="AI24" s="79">
        <f t="shared" si="6"/>
      </c>
      <c r="AJ24" s="84"/>
      <c r="AK24" s="77">
        <f>IF(ISNA(MATCH(CONCATENATE(AK$4,$A24),Divize!$W:$W,0)),"",INDEX(Divize!$C:$C,MATCH(CONCATENATE(AK$4,$A24),Divize!$W:$W,0),1))</f>
      </c>
      <c r="AL24" s="78"/>
      <c r="AM24" s="81">
        <f>IF(AK24="","",'1. závod'!AM24)</f>
      </c>
      <c r="AN24" s="79">
        <f t="shared" si="7"/>
      </c>
      <c r="AO24" s="84"/>
      <c r="AP24" s="77">
        <f>IF(ISNA(MATCH(CONCATENATE(AP$4,$A24),Divize!$W:$W,0)),"",INDEX(Divize!$C:$C,MATCH(CONCATENATE(AP$4,$A24),Divize!$W:$W,0),1))</f>
      </c>
      <c r="AQ24" s="78"/>
      <c r="AR24" s="81">
        <f>IF(AP24="","",'1. závod'!AR24)</f>
      </c>
      <c r="AS24" s="79">
        <f t="shared" si="8"/>
      </c>
      <c r="AT24" s="84"/>
      <c r="AU24" s="77">
        <f>IF(ISNA(MATCH(CONCATENATE(AU$4,$A24),Divize!$W:$W,0)),"",INDEX(Divize!$C:$C,MATCH(CONCATENATE(AU$4,$A24),Divize!$W:$W,0),1))</f>
      </c>
      <c r="AV24" s="78"/>
      <c r="AW24" s="81">
        <f>IF(AU24="","",'1. závod'!AW24)</f>
      </c>
      <c r="AX24" s="79">
        <f t="shared" si="9"/>
      </c>
      <c r="AY24" s="84"/>
      <c r="AZ24" s="77">
        <f>IF(ISNA(MATCH(CONCATENATE(AZ$4,$A24),Divize!$W:$W,0)),"",INDEX(Divize!$C:$C,MATCH(CONCATENATE(AZ$4,$A24),Divize!$W:$W,0),1))</f>
      </c>
      <c r="BA24" s="78"/>
      <c r="BB24" s="81">
        <f>IF(AZ24="","",'1. závod'!BB24)</f>
      </c>
      <c r="BC24" s="79">
        <f t="shared" si="10"/>
      </c>
      <c r="BD24" s="84"/>
      <c r="BE24" s="77">
        <f>IF(ISNA(MATCH(CONCATENATE(BE$4,$A24),Divize!$W:$W,0)),"",INDEX(Divize!$C:$C,MATCH(CONCATENATE(BE$4,$A24),Divize!$W:$W,0),1))</f>
      </c>
      <c r="BF24" s="78"/>
      <c r="BG24" s="81">
        <f>IF(BE24="","",'1. závod'!BG24)</f>
      </c>
      <c r="BH24" s="79">
        <f t="shared" si="11"/>
      </c>
      <c r="BI24" s="84"/>
      <c r="BJ24" s="77">
        <f>IF(ISNA(MATCH(CONCATENATE(BJ$4,$A24),Divize!$W:$W,0)),"",INDEX(Divize!$C:$C,MATCH(CONCATENATE(BJ$4,$A24),Divize!$W:$W,0),1))</f>
      </c>
      <c r="BK24" s="78"/>
      <c r="BL24" s="81">
        <f>IF(BJ24="","",'1. závod'!BL24)</f>
      </c>
      <c r="BM24" s="79">
        <f t="shared" si="12"/>
      </c>
      <c r="BN24" s="84"/>
      <c r="BO24" s="77">
        <f>IF(ISNA(MATCH(CONCATENATE(BO$4,$A24),Divize!$W:$W,0)),"",INDEX(Divize!$C:$C,MATCH(CONCATENATE(BO$4,$A24),Divize!$W:$W,0),1))</f>
      </c>
      <c r="BP24" s="78"/>
      <c r="BQ24" s="81">
        <f>IF(BO24="","",'1. závod'!BQ24)</f>
      </c>
      <c r="BR24" s="79">
        <f t="shared" si="13"/>
      </c>
      <c r="BS24" s="84"/>
      <c r="BT24" s="77">
        <f>IF(ISNA(MATCH(CONCATENATE(BT$4,$A24),Divize!$W:$W,0)),"",INDEX(Divize!$C:$C,MATCH(CONCATENATE(BT$4,$A24),Divize!$W:$W,0),1))</f>
      </c>
      <c r="BU24" s="78"/>
      <c r="BV24" s="81">
        <f>IF(BT24="","",'1. závod'!BV24)</f>
      </c>
      <c r="BW24" s="79">
        <f t="shared" si="14"/>
      </c>
      <c r="BX24" s="84"/>
    </row>
    <row r="25" spans="1:76" s="82" customFormat="1" ht="34.5" customHeight="1">
      <c r="A25" s="83">
        <v>20</v>
      </c>
      <c r="B25" s="77">
        <f>IF(ISNA(MATCH(CONCATENATE(B$4,$A25),Divize!$W:$W,0)),"",INDEX(Divize!$C:$C,MATCH(CONCATENATE(B$4,$A25),Divize!$W:$W,0),1))</f>
      </c>
      <c r="C25" s="78"/>
      <c r="D25" s="81">
        <f>IF(B25="","",'1. závod'!D25)</f>
      </c>
      <c r="E25" s="79">
        <f t="shared" si="0"/>
      </c>
      <c r="F25" s="84"/>
      <c r="G25" s="77">
        <f>IF(ISNA(MATCH(CONCATENATE(G$4,$A25),Divize!$W:$W,0)),"",INDEX(Divize!$C:$C,MATCH(CONCATENATE(G$4,$A25),Divize!$W:$W,0),1))</f>
      </c>
      <c r="H25" s="78"/>
      <c r="I25" s="81">
        <f>IF(G25="","",'1. závod'!I25)</f>
      </c>
      <c r="J25" s="79">
        <f t="shared" si="1"/>
      </c>
      <c r="K25" s="84"/>
      <c r="L25" s="77">
        <f>IF(ISNA(MATCH(CONCATENATE(L$4,$A25),Divize!$W:$W,0)),"",INDEX(Divize!$C:$C,MATCH(CONCATENATE(L$4,$A25),Divize!$W:$W,0),1))</f>
      </c>
      <c r="M25" s="78"/>
      <c r="N25" s="81">
        <f>IF(L25="","",'1. závod'!N25)</f>
      </c>
      <c r="O25" s="79">
        <f t="shared" si="2"/>
      </c>
      <c r="P25" s="84"/>
      <c r="Q25" s="77">
        <f>IF(ISNA(MATCH(CONCATENATE(Q$4,$A25),Divize!$W:$W,0)),"",INDEX(Divize!$C:$C,MATCH(CONCATENATE(Q$4,$A25),Divize!$W:$W,0),1))</f>
      </c>
      <c r="R25" s="78"/>
      <c r="S25" s="81">
        <f>IF(Q25="","",'1. závod'!S25)</f>
      </c>
      <c r="T25" s="79">
        <f t="shared" si="3"/>
      </c>
      <c r="U25" s="84"/>
      <c r="V25" s="77">
        <f>IF(ISNA(MATCH(CONCATENATE(V$4,$A25),Divize!$W:$W,0)),"",INDEX(Divize!$C:$C,MATCH(CONCATENATE(V$4,$A25),Divize!$W:$W,0),1))</f>
      </c>
      <c r="W25" s="78"/>
      <c r="X25" s="81">
        <f>IF(V25="","",'1. závod'!X25)</f>
      </c>
      <c r="Y25" s="79">
        <f t="shared" si="4"/>
      </c>
      <c r="Z25" s="84"/>
      <c r="AA25" s="77">
        <f>IF(ISNA(MATCH(CONCATENATE(AA$4,$A25),Divize!$W:$W,0)),"",INDEX(Divize!$C:$C,MATCH(CONCATENATE(AA$4,$A25),Divize!$W:$W,0),1))</f>
      </c>
      <c r="AB25" s="78"/>
      <c r="AC25" s="81">
        <f>IF(AA25="","",'1. závod'!AC25)</f>
      </c>
      <c r="AD25" s="79">
        <f t="shared" si="5"/>
      </c>
      <c r="AE25" s="84"/>
      <c r="AF25" s="77">
        <f>IF(ISNA(MATCH(CONCATENATE(AF$4,$A25),Divize!$W:$W,0)),"",INDEX(Divize!$C:$C,MATCH(CONCATENATE(AF$4,$A25),Divize!$W:$W,0),1))</f>
      </c>
      <c r="AG25" s="78"/>
      <c r="AH25" s="81">
        <f>IF(AF25="","",'1. závod'!AH25)</f>
      </c>
      <c r="AI25" s="79">
        <f t="shared" si="6"/>
      </c>
      <c r="AJ25" s="84"/>
      <c r="AK25" s="77">
        <f>IF(ISNA(MATCH(CONCATENATE(AK$4,$A25),Divize!$W:$W,0)),"",INDEX(Divize!$C:$C,MATCH(CONCATENATE(AK$4,$A25),Divize!$W:$W,0),1))</f>
      </c>
      <c r="AL25" s="78"/>
      <c r="AM25" s="81">
        <f>IF(AK25="","",'1. závod'!AM25)</f>
      </c>
      <c r="AN25" s="79">
        <f t="shared" si="7"/>
      </c>
      <c r="AO25" s="84"/>
      <c r="AP25" s="77">
        <f>IF(ISNA(MATCH(CONCATENATE(AP$4,$A25),Divize!$W:$W,0)),"",INDEX(Divize!$C:$C,MATCH(CONCATENATE(AP$4,$A25),Divize!$W:$W,0),1))</f>
      </c>
      <c r="AQ25" s="78"/>
      <c r="AR25" s="81">
        <f>IF(AP25="","",'1. závod'!AR25)</f>
      </c>
      <c r="AS25" s="79">
        <f t="shared" si="8"/>
      </c>
      <c r="AT25" s="84"/>
      <c r="AU25" s="77">
        <f>IF(ISNA(MATCH(CONCATENATE(AU$4,$A25),Divize!$W:$W,0)),"",INDEX(Divize!$C:$C,MATCH(CONCATENATE(AU$4,$A25),Divize!$W:$W,0),1))</f>
      </c>
      <c r="AV25" s="78"/>
      <c r="AW25" s="81">
        <f>IF(AU25="","",'1. závod'!AW25)</f>
      </c>
      <c r="AX25" s="79">
        <f t="shared" si="9"/>
      </c>
      <c r="AY25" s="84"/>
      <c r="AZ25" s="77">
        <f>IF(ISNA(MATCH(CONCATENATE(AZ$4,$A25),Divize!$W:$W,0)),"",INDEX(Divize!$C:$C,MATCH(CONCATENATE(AZ$4,$A25),Divize!$W:$W,0),1))</f>
      </c>
      <c r="BA25" s="78"/>
      <c r="BB25" s="81">
        <f>IF(AZ25="","",'1. závod'!BB25)</f>
      </c>
      <c r="BC25" s="79">
        <f t="shared" si="10"/>
      </c>
      <c r="BD25" s="84"/>
      <c r="BE25" s="77">
        <f>IF(ISNA(MATCH(CONCATENATE(BE$4,$A25),Divize!$W:$W,0)),"",INDEX(Divize!$C:$C,MATCH(CONCATENATE(BE$4,$A25),Divize!$W:$W,0),1))</f>
      </c>
      <c r="BF25" s="78"/>
      <c r="BG25" s="81">
        <f>IF(BE25="","",'1. závod'!BG25)</f>
      </c>
      <c r="BH25" s="79">
        <f t="shared" si="11"/>
      </c>
      <c r="BI25" s="84"/>
      <c r="BJ25" s="77">
        <f>IF(ISNA(MATCH(CONCATENATE(BJ$4,$A25),Divize!$W:$W,0)),"",INDEX(Divize!$C:$C,MATCH(CONCATENATE(BJ$4,$A25),Divize!$W:$W,0),1))</f>
      </c>
      <c r="BK25" s="78"/>
      <c r="BL25" s="81">
        <f>IF(BJ25="","",'1. závod'!BL25)</f>
      </c>
      <c r="BM25" s="79">
        <f t="shared" si="12"/>
      </c>
      <c r="BN25" s="84"/>
      <c r="BO25" s="77">
        <f>IF(ISNA(MATCH(CONCATENATE(BO$4,$A25),Divize!$W:$W,0)),"",INDEX(Divize!$C:$C,MATCH(CONCATENATE(BO$4,$A25),Divize!$W:$W,0),1))</f>
      </c>
      <c r="BP25" s="78"/>
      <c r="BQ25" s="81">
        <f>IF(BO25="","",'1. závod'!BQ25)</f>
      </c>
      <c r="BR25" s="79">
        <f t="shared" si="13"/>
      </c>
      <c r="BS25" s="84"/>
      <c r="BT25" s="77">
        <f>IF(ISNA(MATCH(CONCATENATE(BT$4,$A25),Divize!$W:$W,0)),"",INDEX(Divize!$C:$C,MATCH(CONCATENATE(BT$4,$A25),Divize!$W:$W,0),1))</f>
      </c>
      <c r="BU25" s="78"/>
      <c r="BV25" s="81">
        <f>IF(BT25="","",'1. závod'!BV25)</f>
      </c>
      <c r="BW25" s="79">
        <f t="shared" si="14"/>
      </c>
      <c r="BX25" s="84"/>
    </row>
    <row r="26" spans="1:76" s="82" customFormat="1" ht="34.5" customHeight="1">
      <c r="A26" s="83">
        <v>21</v>
      </c>
      <c r="B26" s="77">
        <f>IF(ISNA(MATCH(CONCATENATE(B$4,$A26),Divize!$W:$W,0)),"",INDEX(Divize!$C:$C,MATCH(CONCATENATE(B$4,$A26),Divize!$W:$W,0),1))</f>
      </c>
      <c r="C26" s="78"/>
      <c r="D26" s="81">
        <f>IF(B26="","",'1. závod'!D26)</f>
      </c>
      <c r="E26" s="79">
        <f t="shared" si="0"/>
      </c>
      <c r="F26" s="84"/>
      <c r="G26" s="77">
        <f>IF(ISNA(MATCH(CONCATENATE(G$4,$A26),Divize!$W:$W,0)),"",INDEX(Divize!$C:$C,MATCH(CONCATENATE(G$4,$A26),Divize!$W:$W,0),1))</f>
      </c>
      <c r="H26" s="78"/>
      <c r="I26" s="81">
        <f>IF(G26="","",'1. závod'!I26)</f>
      </c>
      <c r="J26" s="79">
        <f t="shared" si="1"/>
      </c>
      <c r="K26" s="84"/>
      <c r="L26" s="77">
        <f>IF(ISNA(MATCH(CONCATENATE(L$4,$A26),Divize!$W:$W,0)),"",INDEX(Divize!$C:$C,MATCH(CONCATENATE(L$4,$A26),Divize!$W:$W,0),1))</f>
      </c>
      <c r="M26" s="78"/>
      <c r="N26" s="81">
        <f>IF(L26="","",'1. závod'!N26)</f>
      </c>
      <c r="O26" s="79">
        <f t="shared" si="2"/>
      </c>
      <c r="P26" s="84"/>
      <c r="Q26" s="77">
        <f>IF(ISNA(MATCH(CONCATENATE(Q$4,$A26),Divize!$W:$W,0)),"",INDEX(Divize!$C:$C,MATCH(CONCATENATE(Q$4,$A26),Divize!$W:$W,0),1))</f>
      </c>
      <c r="R26" s="78"/>
      <c r="S26" s="81">
        <f>IF(Q26="","",'1. závod'!S26)</f>
      </c>
      <c r="T26" s="79">
        <f t="shared" si="3"/>
      </c>
      <c r="U26" s="84"/>
      <c r="V26" s="77">
        <f>IF(ISNA(MATCH(CONCATENATE(V$4,$A26),Divize!$W:$W,0)),"",INDEX(Divize!$C:$C,MATCH(CONCATENATE(V$4,$A26),Divize!$W:$W,0),1))</f>
      </c>
      <c r="W26" s="78"/>
      <c r="X26" s="81">
        <f>IF(V26="","",'1. závod'!X26)</f>
      </c>
      <c r="Y26" s="79">
        <f t="shared" si="4"/>
      </c>
      <c r="Z26" s="84"/>
      <c r="AA26" s="77">
        <f>IF(ISNA(MATCH(CONCATENATE(AA$4,$A26),Divize!$W:$W,0)),"",INDEX(Divize!$C:$C,MATCH(CONCATENATE(AA$4,$A26),Divize!$W:$W,0),1))</f>
      </c>
      <c r="AB26" s="78"/>
      <c r="AC26" s="81">
        <f>IF(AA26="","",'1. závod'!AC26)</f>
      </c>
      <c r="AD26" s="79">
        <f t="shared" si="5"/>
      </c>
      <c r="AE26" s="84"/>
      <c r="AF26" s="77">
        <f>IF(ISNA(MATCH(CONCATENATE(AF$4,$A26),Divize!$W:$W,0)),"",INDEX(Divize!$C:$C,MATCH(CONCATENATE(AF$4,$A26),Divize!$W:$W,0),1))</f>
      </c>
      <c r="AG26" s="78"/>
      <c r="AH26" s="81">
        <f>IF(AF26="","",'1. závod'!AH26)</f>
      </c>
      <c r="AI26" s="79">
        <f t="shared" si="6"/>
      </c>
      <c r="AJ26" s="84"/>
      <c r="AK26" s="77">
        <f>IF(ISNA(MATCH(CONCATENATE(AK$4,$A26),Divize!$W:$W,0)),"",INDEX(Divize!$C:$C,MATCH(CONCATENATE(AK$4,$A26),Divize!$W:$W,0),1))</f>
      </c>
      <c r="AL26" s="78"/>
      <c r="AM26" s="81">
        <f>IF(AK26="","",'1. závod'!AM26)</f>
      </c>
      <c r="AN26" s="79">
        <f t="shared" si="7"/>
      </c>
      <c r="AO26" s="84"/>
      <c r="AP26" s="77">
        <f>IF(ISNA(MATCH(CONCATENATE(AP$4,$A26),Divize!$W:$W,0)),"",INDEX(Divize!$C:$C,MATCH(CONCATENATE(AP$4,$A26),Divize!$W:$W,0),1))</f>
      </c>
      <c r="AQ26" s="78"/>
      <c r="AR26" s="81">
        <f>IF(AP26="","",'1. závod'!AR26)</f>
      </c>
      <c r="AS26" s="79">
        <f t="shared" si="8"/>
      </c>
      <c r="AT26" s="84"/>
      <c r="AU26" s="77">
        <f>IF(ISNA(MATCH(CONCATENATE(AU$4,$A26),Divize!$W:$W,0)),"",INDEX(Divize!$C:$C,MATCH(CONCATENATE(AU$4,$A26),Divize!$W:$W,0),1))</f>
      </c>
      <c r="AV26" s="78"/>
      <c r="AW26" s="81">
        <f>IF(AU26="","",'1. závod'!AW26)</f>
      </c>
      <c r="AX26" s="79">
        <f t="shared" si="9"/>
      </c>
      <c r="AY26" s="84"/>
      <c r="AZ26" s="77">
        <f>IF(ISNA(MATCH(CONCATENATE(AZ$4,$A26),Divize!$W:$W,0)),"",INDEX(Divize!$C:$C,MATCH(CONCATENATE(AZ$4,$A26),Divize!$W:$W,0),1))</f>
      </c>
      <c r="BA26" s="78"/>
      <c r="BB26" s="81">
        <f>IF(AZ26="","",'1. závod'!BB26)</f>
      </c>
      <c r="BC26" s="79">
        <f t="shared" si="10"/>
      </c>
      <c r="BD26" s="84"/>
      <c r="BE26" s="77">
        <f>IF(ISNA(MATCH(CONCATENATE(BE$4,$A26),Divize!$W:$W,0)),"",INDEX(Divize!$C:$C,MATCH(CONCATENATE(BE$4,$A26),Divize!$W:$W,0),1))</f>
      </c>
      <c r="BF26" s="78"/>
      <c r="BG26" s="81">
        <f>IF(BE26="","",'1. závod'!BG26)</f>
      </c>
      <c r="BH26" s="79">
        <f t="shared" si="11"/>
      </c>
      <c r="BI26" s="84"/>
      <c r="BJ26" s="77">
        <f>IF(ISNA(MATCH(CONCATENATE(BJ$4,$A26),Divize!$W:$W,0)),"",INDEX(Divize!$C:$C,MATCH(CONCATENATE(BJ$4,$A26),Divize!$W:$W,0),1))</f>
      </c>
      <c r="BK26" s="78"/>
      <c r="BL26" s="81">
        <f>IF(BJ26="","",'1. závod'!BL26)</f>
      </c>
      <c r="BM26" s="79">
        <f t="shared" si="12"/>
      </c>
      <c r="BN26" s="84"/>
      <c r="BO26" s="77">
        <f>IF(ISNA(MATCH(CONCATENATE(BO$4,$A26),Divize!$W:$W,0)),"",INDEX(Divize!$C:$C,MATCH(CONCATENATE(BO$4,$A26),Divize!$W:$W,0),1))</f>
      </c>
      <c r="BP26" s="78"/>
      <c r="BQ26" s="81">
        <f>IF(BO26="","",'1. závod'!BQ26)</f>
      </c>
      <c r="BR26" s="79">
        <f t="shared" si="13"/>
      </c>
      <c r="BS26" s="84"/>
      <c r="BT26" s="77">
        <f>IF(ISNA(MATCH(CONCATENATE(BT$4,$A26),Divize!$W:$W,0)),"",INDEX(Divize!$C:$C,MATCH(CONCATENATE(BT$4,$A26),Divize!$W:$W,0),1))</f>
      </c>
      <c r="BU26" s="78"/>
      <c r="BV26" s="81">
        <f>IF(BT26="","",'1. závod'!BV26)</f>
      </c>
      <c r="BW26" s="79">
        <f t="shared" si="14"/>
      </c>
      <c r="BX26" s="84"/>
    </row>
    <row r="27" spans="1:76" s="82" customFormat="1" ht="34.5" customHeight="1">
      <c r="A27" s="83">
        <v>22</v>
      </c>
      <c r="B27" s="77">
        <f>IF(ISNA(MATCH(CONCATENATE(B$4,$A27),Divize!$W:$W,0)),"",INDEX(Divize!$C:$C,MATCH(CONCATENATE(B$4,$A27),Divize!$W:$W,0),1))</f>
      </c>
      <c r="C27" s="78"/>
      <c r="D27" s="81">
        <f>IF(B27="","",'1. závod'!D27)</f>
      </c>
      <c r="E27" s="79">
        <f t="shared" si="0"/>
      </c>
      <c r="F27" s="84"/>
      <c r="G27" s="77">
        <f>IF(ISNA(MATCH(CONCATENATE(G$4,$A27),Divize!$W:$W,0)),"",INDEX(Divize!$C:$C,MATCH(CONCATENATE(G$4,$A27),Divize!$W:$W,0),1))</f>
      </c>
      <c r="H27" s="78"/>
      <c r="I27" s="81">
        <f>IF(G27="","",'1. závod'!I27)</f>
      </c>
      <c r="J27" s="79">
        <f t="shared" si="1"/>
      </c>
      <c r="K27" s="84"/>
      <c r="L27" s="77">
        <f>IF(ISNA(MATCH(CONCATENATE(L$4,$A27),Divize!$W:$W,0)),"",INDEX(Divize!$C:$C,MATCH(CONCATENATE(L$4,$A27),Divize!$W:$W,0),1))</f>
      </c>
      <c r="M27" s="78"/>
      <c r="N27" s="81">
        <f>IF(L27="","",'1. závod'!N27)</f>
      </c>
      <c r="O27" s="79">
        <f t="shared" si="2"/>
      </c>
      <c r="P27" s="84"/>
      <c r="Q27" s="77">
        <f>IF(ISNA(MATCH(CONCATENATE(Q$4,$A27),Divize!$W:$W,0)),"",INDEX(Divize!$C:$C,MATCH(CONCATENATE(Q$4,$A27),Divize!$W:$W,0),1))</f>
      </c>
      <c r="R27" s="78"/>
      <c r="S27" s="81">
        <f>IF(Q27="","",'1. závod'!S27)</f>
      </c>
      <c r="T27" s="79">
        <f t="shared" si="3"/>
      </c>
      <c r="U27" s="84"/>
      <c r="V27" s="77">
        <f>IF(ISNA(MATCH(CONCATENATE(V$4,$A27),Divize!$W:$W,0)),"",INDEX(Divize!$C:$C,MATCH(CONCATENATE(V$4,$A27),Divize!$W:$W,0),1))</f>
      </c>
      <c r="W27" s="78"/>
      <c r="X27" s="81">
        <f>IF(V27="","",'1. závod'!X27)</f>
      </c>
      <c r="Y27" s="79">
        <f t="shared" si="4"/>
      </c>
      <c r="Z27" s="84"/>
      <c r="AA27" s="77">
        <f>IF(ISNA(MATCH(CONCATENATE(AA$4,$A27),Divize!$W:$W,0)),"",INDEX(Divize!$C:$C,MATCH(CONCATENATE(AA$4,$A27),Divize!$W:$W,0),1))</f>
      </c>
      <c r="AB27" s="78"/>
      <c r="AC27" s="81">
        <f>IF(AA27="","",'1. závod'!AC27)</f>
      </c>
      <c r="AD27" s="79">
        <f t="shared" si="5"/>
      </c>
      <c r="AE27" s="84"/>
      <c r="AF27" s="77">
        <f>IF(ISNA(MATCH(CONCATENATE(AF$4,$A27),Divize!$W:$W,0)),"",INDEX(Divize!$C:$C,MATCH(CONCATENATE(AF$4,$A27),Divize!$W:$W,0),1))</f>
      </c>
      <c r="AG27" s="78"/>
      <c r="AH27" s="81">
        <f>IF(AF27="","",'1. závod'!AH27)</f>
      </c>
      <c r="AI27" s="79">
        <f t="shared" si="6"/>
      </c>
      <c r="AJ27" s="84"/>
      <c r="AK27" s="77">
        <f>IF(ISNA(MATCH(CONCATENATE(AK$4,$A27),Divize!$W:$W,0)),"",INDEX(Divize!$C:$C,MATCH(CONCATENATE(AK$4,$A27),Divize!$W:$W,0),1))</f>
      </c>
      <c r="AL27" s="78"/>
      <c r="AM27" s="81">
        <f>IF(AK27="","",'1. závod'!AM27)</f>
      </c>
      <c r="AN27" s="79">
        <f t="shared" si="7"/>
      </c>
      <c r="AO27" s="84"/>
      <c r="AP27" s="77">
        <f>IF(ISNA(MATCH(CONCATENATE(AP$4,$A27),Divize!$W:$W,0)),"",INDEX(Divize!$C:$C,MATCH(CONCATENATE(AP$4,$A27),Divize!$W:$W,0),1))</f>
      </c>
      <c r="AQ27" s="78"/>
      <c r="AR27" s="81">
        <f>IF(AP27="","",'1. závod'!AR27)</f>
      </c>
      <c r="AS27" s="79">
        <f t="shared" si="8"/>
      </c>
      <c r="AT27" s="84"/>
      <c r="AU27" s="77">
        <f>IF(ISNA(MATCH(CONCATENATE(AU$4,$A27),Divize!$W:$W,0)),"",INDEX(Divize!$C:$C,MATCH(CONCATENATE(AU$4,$A27),Divize!$W:$W,0),1))</f>
      </c>
      <c r="AV27" s="78"/>
      <c r="AW27" s="81">
        <f>IF(AU27="","",'1. závod'!AW27)</f>
      </c>
      <c r="AX27" s="79">
        <f t="shared" si="9"/>
      </c>
      <c r="AY27" s="84"/>
      <c r="AZ27" s="77">
        <f>IF(ISNA(MATCH(CONCATENATE(AZ$4,$A27),Divize!$W:$W,0)),"",INDEX(Divize!$C:$C,MATCH(CONCATENATE(AZ$4,$A27),Divize!$W:$W,0),1))</f>
      </c>
      <c r="BA27" s="78"/>
      <c r="BB27" s="81">
        <f>IF(AZ27="","",'1. závod'!BB27)</f>
      </c>
      <c r="BC27" s="79">
        <f t="shared" si="10"/>
      </c>
      <c r="BD27" s="84"/>
      <c r="BE27" s="77">
        <f>IF(ISNA(MATCH(CONCATENATE(BE$4,$A27),Divize!$W:$W,0)),"",INDEX(Divize!$C:$C,MATCH(CONCATENATE(BE$4,$A27),Divize!$W:$W,0),1))</f>
      </c>
      <c r="BF27" s="78"/>
      <c r="BG27" s="81">
        <f>IF(BE27="","",'1. závod'!BG27)</f>
      </c>
      <c r="BH27" s="79">
        <f t="shared" si="11"/>
      </c>
      <c r="BI27" s="84"/>
      <c r="BJ27" s="77">
        <f>IF(ISNA(MATCH(CONCATENATE(BJ$4,$A27),Divize!$W:$W,0)),"",INDEX(Divize!$C:$C,MATCH(CONCATENATE(BJ$4,$A27),Divize!$W:$W,0),1))</f>
      </c>
      <c r="BK27" s="78"/>
      <c r="BL27" s="81">
        <f>IF(BJ27="","",'1. závod'!BL27)</f>
      </c>
      <c r="BM27" s="79">
        <f t="shared" si="12"/>
      </c>
      <c r="BN27" s="84"/>
      <c r="BO27" s="77">
        <f>IF(ISNA(MATCH(CONCATENATE(BO$4,$A27),Divize!$W:$W,0)),"",INDEX(Divize!$C:$C,MATCH(CONCATENATE(BO$4,$A27),Divize!$W:$W,0),1))</f>
      </c>
      <c r="BP27" s="78"/>
      <c r="BQ27" s="81">
        <f>IF(BO27="","",'1. závod'!BQ27)</f>
      </c>
      <c r="BR27" s="79">
        <f t="shared" si="13"/>
      </c>
      <c r="BS27" s="84"/>
      <c r="BT27" s="77">
        <f>IF(ISNA(MATCH(CONCATENATE(BT$4,$A27),Divize!$W:$W,0)),"",INDEX(Divize!$C:$C,MATCH(CONCATENATE(BT$4,$A27),Divize!$W:$W,0),1))</f>
      </c>
      <c r="BU27" s="78"/>
      <c r="BV27" s="81">
        <f>IF(BT27="","",'1. závod'!BV27)</f>
      </c>
      <c r="BW27" s="79">
        <f t="shared" si="14"/>
      </c>
      <c r="BX27" s="84"/>
    </row>
    <row r="28" spans="1:76" s="82" customFormat="1" ht="34.5" customHeight="1">
      <c r="A28" s="83">
        <v>23</v>
      </c>
      <c r="B28" s="77">
        <f>IF(ISNA(MATCH(CONCATENATE(B$4,$A28),Divize!$W:$W,0)),"",INDEX(Divize!$C:$C,MATCH(CONCATENATE(B$4,$A28),Divize!$W:$W,0),1))</f>
      </c>
      <c r="C28" s="78"/>
      <c r="D28" s="81">
        <f>IF(B28="","",'1. závod'!D28)</f>
      </c>
      <c r="E28" s="79">
        <f t="shared" si="0"/>
      </c>
      <c r="F28" s="84"/>
      <c r="G28" s="77">
        <f>IF(ISNA(MATCH(CONCATENATE(G$4,$A28),Divize!$W:$W,0)),"",INDEX(Divize!$C:$C,MATCH(CONCATENATE(G$4,$A28),Divize!$W:$W,0),1))</f>
      </c>
      <c r="H28" s="78"/>
      <c r="I28" s="81">
        <f>IF(G28="","",'1. závod'!I28)</f>
      </c>
      <c r="J28" s="79">
        <f t="shared" si="1"/>
      </c>
      <c r="K28" s="84"/>
      <c r="L28" s="77">
        <f>IF(ISNA(MATCH(CONCATENATE(L$4,$A28),Divize!$W:$W,0)),"",INDEX(Divize!$C:$C,MATCH(CONCATENATE(L$4,$A28),Divize!$W:$W,0),1))</f>
      </c>
      <c r="M28" s="78"/>
      <c r="N28" s="81">
        <f>IF(L28="","",'1. závod'!N28)</f>
      </c>
      <c r="O28" s="79">
        <f t="shared" si="2"/>
      </c>
      <c r="P28" s="84"/>
      <c r="Q28" s="77">
        <f>IF(ISNA(MATCH(CONCATENATE(Q$4,$A28),Divize!$W:$W,0)),"",INDEX(Divize!$C:$C,MATCH(CONCATENATE(Q$4,$A28),Divize!$W:$W,0),1))</f>
      </c>
      <c r="R28" s="78"/>
      <c r="S28" s="81">
        <f>IF(Q28="","",'1. závod'!S28)</f>
      </c>
      <c r="T28" s="79">
        <f t="shared" si="3"/>
      </c>
      <c r="U28" s="84"/>
      <c r="V28" s="77">
        <f>IF(ISNA(MATCH(CONCATENATE(V$4,$A28),Divize!$W:$W,0)),"",INDEX(Divize!$C:$C,MATCH(CONCATENATE(V$4,$A28),Divize!$W:$W,0),1))</f>
      </c>
      <c r="W28" s="78"/>
      <c r="X28" s="81">
        <f>IF(V28="","",'1. závod'!X28)</f>
      </c>
      <c r="Y28" s="79">
        <f t="shared" si="4"/>
      </c>
      <c r="Z28" s="84"/>
      <c r="AA28" s="77">
        <f>IF(ISNA(MATCH(CONCATENATE(AA$4,$A28),Divize!$W:$W,0)),"",INDEX(Divize!$C:$C,MATCH(CONCATENATE(AA$4,$A28),Divize!$W:$W,0),1))</f>
      </c>
      <c r="AB28" s="78"/>
      <c r="AC28" s="81">
        <f>IF(AA28="","",'1. závod'!AC28)</f>
      </c>
      <c r="AD28" s="79">
        <f t="shared" si="5"/>
      </c>
      <c r="AE28" s="84"/>
      <c r="AF28" s="77">
        <f>IF(ISNA(MATCH(CONCATENATE(AF$4,$A28),Divize!$W:$W,0)),"",INDEX(Divize!$C:$C,MATCH(CONCATENATE(AF$4,$A28),Divize!$W:$W,0),1))</f>
      </c>
      <c r="AG28" s="78"/>
      <c r="AH28" s="81">
        <f>IF(AF28="","",'1. závod'!AH28)</f>
      </c>
      <c r="AI28" s="79">
        <f t="shared" si="6"/>
      </c>
      <c r="AJ28" s="84"/>
      <c r="AK28" s="77">
        <f>IF(ISNA(MATCH(CONCATENATE(AK$4,$A28),Divize!$W:$W,0)),"",INDEX(Divize!$C:$C,MATCH(CONCATENATE(AK$4,$A28),Divize!$W:$W,0),1))</f>
      </c>
      <c r="AL28" s="78"/>
      <c r="AM28" s="81">
        <f>IF(AK28="","",'1. závod'!AM28)</f>
      </c>
      <c r="AN28" s="79">
        <f t="shared" si="7"/>
      </c>
      <c r="AO28" s="84"/>
      <c r="AP28" s="77">
        <f>IF(ISNA(MATCH(CONCATENATE(AP$4,$A28),Divize!$W:$W,0)),"",INDEX(Divize!$C:$C,MATCH(CONCATENATE(AP$4,$A28),Divize!$W:$W,0),1))</f>
      </c>
      <c r="AQ28" s="78"/>
      <c r="AR28" s="81">
        <f>IF(AP28="","",'1. závod'!AR28)</f>
      </c>
      <c r="AS28" s="79">
        <f t="shared" si="8"/>
      </c>
      <c r="AT28" s="84"/>
      <c r="AU28" s="77">
        <f>IF(ISNA(MATCH(CONCATENATE(AU$4,$A28),Divize!$W:$W,0)),"",INDEX(Divize!$C:$C,MATCH(CONCATENATE(AU$4,$A28),Divize!$W:$W,0),1))</f>
      </c>
      <c r="AV28" s="78"/>
      <c r="AW28" s="81">
        <f>IF(AU28="","",'1. závod'!AW28)</f>
      </c>
      <c r="AX28" s="79">
        <f t="shared" si="9"/>
      </c>
      <c r="AY28" s="84"/>
      <c r="AZ28" s="77">
        <f>IF(ISNA(MATCH(CONCATENATE(AZ$4,$A28),Divize!$W:$W,0)),"",INDEX(Divize!$C:$C,MATCH(CONCATENATE(AZ$4,$A28),Divize!$W:$W,0),1))</f>
      </c>
      <c r="BA28" s="78"/>
      <c r="BB28" s="81">
        <f>IF(AZ28="","",'1. závod'!BB28)</f>
      </c>
      <c r="BC28" s="79">
        <f t="shared" si="10"/>
      </c>
      <c r="BD28" s="84"/>
      <c r="BE28" s="77">
        <f>IF(ISNA(MATCH(CONCATENATE(BE$4,$A28),Divize!$W:$W,0)),"",INDEX(Divize!$C:$C,MATCH(CONCATENATE(BE$4,$A28),Divize!$W:$W,0),1))</f>
      </c>
      <c r="BF28" s="78"/>
      <c r="BG28" s="81">
        <f>IF(BE28="","",'1. závod'!BG28)</f>
      </c>
      <c r="BH28" s="79">
        <f t="shared" si="11"/>
      </c>
      <c r="BI28" s="84"/>
      <c r="BJ28" s="77">
        <f>IF(ISNA(MATCH(CONCATENATE(BJ$4,$A28),Divize!$W:$W,0)),"",INDEX(Divize!$C:$C,MATCH(CONCATENATE(BJ$4,$A28),Divize!$W:$W,0),1))</f>
      </c>
      <c r="BK28" s="78"/>
      <c r="BL28" s="81">
        <f>IF(BJ28="","",'1. závod'!BL28)</f>
      </c>
      <c r="BM28" s="79">
        <f t="shared" si="12"/>
      </c>
      <c r="BN28" s="84"/>
      <c r="BO28" s="77">
        <f>IF(ISNA(MATCH(CONCATENATE(BO$4,$A28),Divize!$W:$W,0)),"",INDEX(Divize!$C:$C,MATCH(CONCATENATE(BO$4,$A28),Divize!$W:$W,0),1))</f>
      </c>
      <c r="BP28" s="78"/>
      <c r="BQ28" s="81">
        <f>IF(BO28="","",'1. závod'!BQ28)</f>
      </c>
      <c r="BR28" s="79">
        <f t="shared" si="13"/>
      </c>
      <c r="BS28" s="84"/>
      <c r="BT28" s="77">
        <f>IF(ISNA(MATCH(CONCATENATE(BT$4,$A28),Divize!$W:$W,0)),"",INDEX(Divize!$C:$C,MATCH(CONCATENATE(BT$4,$A28),Divize!$W:$W,0),1))</f>
      </c>
      <c r="BU28" s="78"/>
      <c r="BV28" s="81">
        <f>IF(BT28="","",'1. závod'!BV28)</f>
      </c>
      <c r="BW28" s="79">
        <f t="shared" si="14"/>
      </c>
      <c r="BX28" s="84"/>
    </row>
    <row r="29" spans="1:76" s="82" customFormat="1" ht="34.5" customHeight="1">
      <c r="A29" s="83">
        <v>24</v>
      </c>
      <c r="B29" s="77">
        <f>IF(ISNA(MATCH(CONCATENATE(B$4,$A29),Divize!$W:$W,0)),"",INDEX(Divize!$C:$C,MATCH(CONCATENATE(B$4,$A29),Divize!$W:$W,0),1))</f>
      </c>
      <c r="C29" s="78"/>
      <c r="D29" s="81">
        <f>IF(B29="","",'1. závod'!D29)</f>
      </c>
      <c r="E29" s="79">
        <f t="shared" si="0"/>
      </c>
      <c r="F29" s="84"/>
      <c r="G29" s="77">
        <f>IF(ISNA(MATCH(CONCATENATE(G$4,$A29),Divize!$W:$W,0)),"",INDEX(Divize!$C:$C,MATCH(CONCATENATE(G$4,$A29),Divize!$W:$W,0),1))</f>
      </c>
      <c r="H29" s="78"/>
      <c r="I29" s="81">
        <f>IF(G29="","",'1. závod'!I29)</f>
      </c>
      <c r="J29" s="79">
        <f t="shared" si="1"/>
      </c>
      <c r="K29" s="84"/>
      <c r="L29" s="77">
        <f>IF(ISNA(MATCH(CONCATENATE(L$4,$A29),Divize!$W:$W,0)),"",INDEX(Divize!$C:$C,MATCH(CONCATENATE(L$4,$A29),Divize!$W:$W,0),1))</f>
      </c>
      <c r="M29" s="78"/>
      <c r="N29" s="81">
        <f>IF(L29="","",'1. závod'!N29)</f>
      </c>
      <c r="O29" s="79">
        <f t="shared" si="2"/>
      </c>
      <c r="P29" s="84"/>
      <c r="Q29" s="77">
        <f>IF(ISNA(MATCH(CONCATENATE(Q$4,$A29),Divize!$W:$W,0)),"",INDEX(Divize!$C:$C,MATCH(CONCATENATE(Q$4,$A29),Divize!$W:$W,0),1))</f>
      </c>
      <c r="R29" s="78"/>
      <c r="S29" s="81">
        <f>IF(Q29="","",'1. závod'!S29)</f>
      </c>
      <c r="T29" s="79">
        <f t="shared" si="3"/>
      </c>
      <c r="U29" s="84"/>
      <c r="V29" s="77">
        <f>IF(ISNA(MATCH(CONCATENATE(V$4,$A29),Divize!$W:$W,0)),"",INDEX(Divize!$C:$C,MATCH(CONCATENATE(V$4,$A29),Divize!$W:$W,0),1))</f>
      </c>
      <c r="W29" s="78"/>
      <c r="X29" s="81">
        <f>IF(V29="","",'1. závod'!X29)</f>
      </c>
      <c r="Y29" s="79">
        <f t="shared" si="4"/>
      </c>
      <c r="Z29" s="84"/>
      <c r="AA29" s="77">
        <f>IF(ISNA(MATCH(CONCATENATE(AA$4,$A29),Divize!$W:$W,0)),"",INDEX(Divize!$C:$C,MATCH(CONCATENATE(AA$4,$A29),Divize!$W:$W,0),1))</f>
      </c>
      <c r="AB29" s="78"/>
      <c r="AC29" s="81">
        <f>IF(AA29="","",'1. závod'!AC29)</f>
      </c>
      <c r="AD29" s="79">
        <f t="shared" si="5"/>
      </c>
      <c r="AE29" s="84"/>
      <c r="AF29" s="77">
        <f>IF(ISNA(MATCH(CONCATENATE(AF$4,$A29),Divize!$W:$W,0)),"",INDEX(Divize!$C:$C,MATCH(CONCATENATE(AF$4,$A29),Divize!$W:$W,0),1))</f>
      </c>
      <c r="AG29" s="78"/>
      <c r="AH29" s="81">
        <f>IF(AF29="","",'1. závod'!AH29)</f>
      </c>
      <c r="AI29" s="79">
        <f t="shared" si="6"/>
      </c>
      <c r="AJ29" s="84"/>
      <c r="AK29" s="77">
        <f>IF(ISNA(MATCH(CONCATENATE(AK$4,$A29),Divize!$W:$W,0)),"",INDEX(Divize!$C:$C,MATCH(CONCATENATE(AK$4,$A29),Divize!$W:$W,0),1))</f>
      </c>
      <c r="AL29" s="78"/>
      <c r="AM29" s="81">
        <f>IF(AK29="","",'1. závod'!AM29)</f>
      </c>
      <c r="AN29" s="79">
        <f t="shared" si="7"/>
      </c>
      <c r="AO29" s="84"/>
      <c r="AP29" s="77">
        <f>IF(ISNA(MATCH(CONCATENATE(AP$4,$A29),Divize!$W:$W,0)),"",INDEX(Divize!$C:$C,MATCH(CONCATENATE(AP$4,$A29),Divize!$W:$W,0),1))</f>
      </c>
      <c r="AQ29" s="78"/>
      <c r="AR29" s="81">
        <f>IF(AP29="","",'1. závod'!AR29)</f>
      </c>
      <c r="AS29" s="79">
        <f t="shared" si="8"/>
      </c>
      <c r="AT29" s="84"/>
      <c r="AU29" s="77">
        <f>IF(ISNA(MATCH(CONCATENATE(AU$4,$A29),Divize!$W:$W,0)),"",INDEX(Divize!$C:$C,MATCH(CONCATENATE(AU$4,$A29),Divize!$W:$W,0),1))</f>
      </c>
      <c r="AV29" s="78"/>
      <c r="AW29" s="81">
        <f>IF(AU29="","",'1. závod'!AW29)</f>
      </c>
      <c r="AX29" s="79">
        <f t="shared" si="9"/>
      </c>
      <c r="AY29" s="84"/>
      <c r="AZ29" s="77">
        <f>IF(ISNA(MATCH(CONCATENATE(AZ$4,$A29),Divize!$W:$W,0)),"",INDEX(Divize!$C:$C,MATCH(CONCATENATE(AZ$4,$A29),Divize!$W:$W,0),1))</f>
      </c>
      <c r="BA29" s="78"/>
      <c r="BB29" s="81">
        <f>IF(AZ29="","",'1. závod'!BB29)</f>
      </c>
      <c r="BC29" s="79">
        <f t="shared" si="10"/>
      </c>
      <c r="BD29" s="84"/>
      <c r="BE29" s="77">
        <f>IF(ISNA(MATCH(CONCATENATE(BE$4,$A29),Divize!$W:$W,0)),"",INDEX(Divize!$C:$C,MATCH(CONCATENATE(BE$4,$A29),Divize!$W:$W,0),1))</f>
      </c>
      <c r="BF29" s="78"/>
      <c r="BG29" s="81">
        <f>IF(BE29="","",'1. závod'!BG29)</f>
      </c>
      <c r="BH29" s="79">
        <f t="shared" si="11"/>
      </c>
      <c r="BI29" s="84"/>
      <c r="BJ29" s="77">
        <f>IF(ISNA(MATCH(CONCATENATE(BJ$4,$A29),Divize!$W:$W,0)),"",INDEX(Divize!$C:$C,MATCH(CONCATENATE(BJ$4,$A29),Divize!$W:$W,0),1))</f>
      </c>
      <c r="BK29" s="78"/>
      <c r="BL29" s="81">
        <f>IF(BJ29="","",'1. závod'!BL29)</f>
      </c>
      <c r="BM29" s="79">
        <f t="shared" si="12"/>
      </c>
      <c r="BN29" s="84"/>
      <c r="BO29" s="77">
        <f>IF(ISNA(MATCH(CONCATENATE(BO$4,$A29),Divize!$W:$W,0)),"",INDEX(Divize!$C:$C,MATCH(CONCATENATE(BO$4,$A29),Divize!$W:$W,0),1))</f>
      </c>
      <c r="BP29" s="78"/>
      <c r="BQ29" s="81">
        <f>IF(BO29="","",'1. závod'!BQ29)</f>
      </c>
      <c r="BR29" s="79">
        <f t="shared" si="13"/>
      </c>
      <c r="BS29" s="84"/>
      <c r="BT29" s="77">
        <f>IF(ISNA(MATCH(CONCATENATE(BT$4,$A29),Divize!$W:$W,0)),"",INDEX(Divize!$C:$C,MATCH(CONCATENATE(BT$4,$A29),Divize!$W:$W,0),1))</f>
      </c>
      <c r="BU29" s="78"/>
      <c r="BV29" s="81">
        <f>IF(BT29="","",'1. závod'!BV29)</f>
      </c>
      <c r="BW29" s="79">
        <f t="shared" si="14"/>
      </c>
      <c r="BX29" s="84"/>
    </row>
    <row r="30" spans="1:76" s="82" customFormat="1" ht="34.5" customHeight="1">
      <c r="A30" s="83">
        <v>25</v>
      </c>
      <c r="B30" s="77">
        <f>IF(ISNA(MATCH(CONCATENATE(B$4,$A30),Divize!$W:$W,0)),"",INDEX(Divize!$C:$C,MATCH(CONCATENATE(B$4,$A30),Divize!$W:$W,0),1))</f>
      </c>
      <c r="C30" s="78"/>
      <c r="D30" s="81">
        <f>IF(B30="","",'1. závod'!D30)</f>
      </c>
      <c r="E30" s="79">
        <f t="shared" si="0"/>
      </c>
      <c r="F30" s="84"/>
      <c r="G30" s="77">
        <f>IF(ISNA(MATCH(CONCATENATE(G$4,$A30),Divize!$W:$W,0)),"",INDEX(Divize!$C:$C,MATCH(CONCATENATE(G$4,$A30),Divize!$W:$W,0),1))</f>
      </c>
      <c r="H30" s="78"/>
      <c r="I30" s="81">
        <f>IF(G30="","",'1. závod'!I30)</f>
      </c>
      <c r="J30" s="79">
        <f t="shared" si="1"/>
      </c>
      <c r="K30" s="84"/>
      <c r="L30" s="77">
        <f>IF(ISNA(MATCH(CONCATENATE(L$4,$A30),Divize!$W:$W,0)),"",INDEX(Divize!$C:$C,MATCH(CONCATENATE(L$4,$A30),Divize!$W:$W,0),1))</f>
      </c>
      <c r="M30" s="78"/>
      <c r="N30" s="81">
        <f>IF(L30="","",'1. závod'!N30)</f>
      </c>
      <c r="O30" s="79">
        <f t="shared" si="2"/>
      </c>
      <c r="P30" s="84"/>
      <c r="Q30" s="77">
        <f>IF(ISNA(MATCH(CONCATENATE(Q$4,$A30),Divize!$W:$W,0)),"",INDEX(Divize!$C:$C,MATCH(CONCATENATE(Q$4,$A30),Divize!$W:$W,0),1))</f>
      </c>
      <c r="R30" s="78"/>
      <c r="S30" s="81">
        <f>IF(Q30="","",'1. závod'!S30)</f>
      </c>
      <c r="T30" s="79">
        <f t="shared" si="3"/>
      </c>
      <c r="U30" s="84"/>
      <c r="V30" s="77">
        <f>IF(ISNA(MATCH(CONCATENATE(V$4,$A30),Divize!$W:$W,0)),"",INDEX(Divize!$C:$C,MATCH(CONCATENATE(V$4,$A30),Divize!$W:$W,0),1))</f>
      </c>
      <c r="W30" s="78"/>
      <c r="X30" s="81">
        <f>IF(V30="","",'1. závod'!X30)</f>
      </c>
      <c r="Y30" s="79">
        <f t="shared" si="4"/>
      </c>
      <c r="Z30" s="84"/>
      <c r="AA30" s="77">
        <f>IF(ISNA(MATCH(CONCATENATE(AA$4,$A30),Divize!$W:$W,0)),"",INDEX(Divize!$C:$C,MATCH(CONCATENATE(AA$4,$A30),Divize!$W:$W,0),1))</f>
      </c>
      <c r="AB30" s="78"/>
      <c r="AC30" s="81">
        <f>IF(AA30="","",'1. závod'!AC30)</f>
      </c>
      <c r="AD30" s="79">
        <f t="shared" si="5"/>
      </c>
      <c r="AE30" s="84"/>
      <c r="AF30" s="77">
        <f>IF(ISNA(MATCH(CONCATENATE(AF$4,$A30),Divize!$W:$W,0)),"",INDEX(Divize!$C:$C,MATCH(CONCATENATE(AF$4,$A30),Divize!$W:$W,0),1))</f>
      </c>
      <c r="AG30" s="78"/>
      <c r="AH30" s="81">
        <f>IF(AF30="","",'1. závod'!AH30)</f>
      </c>
      <c r="AI30" s="79">
        <f t="shared" si="6"/>
      </c>
      <c r="AJ30" s="84"/>
      <c r="AK30" s="77">
        <f>IF(ISNA(MATCH(CONCATENATE(AK$4,$A30),Divize!$W:$W,0)),"",INDEX(Divize!$C:$C,MATCH(CONCATENATE(AK$4,$A30),Divize!$W:$W,0),1))</f>
      </c>
      <c r="AL30" s="78"/>
      <c r="AM30" s="81">
        <f>IF(AK30="","",'1. závod'!AM30)</f>
      </c>
      <c r="AN30" s="79">
        <f t="shared" si="7"/>
      </c>
      <c r="AO30" s="84"/>
      <c r="AP30" s="77">
        <f>IF(ISNA(MATCH(CONCATENATE(AP$4,$A30),Divize!$W:$W,0)),"",INDEX(Divize!$C:$C,MATCH(CONCATENATE(AP$4,$A30),Divize!$W:$W,0),1))</f>
      </c>
      <c r="AQ30" s="78"/>
      <c r="AR30" s="81">
        <f>IF(AP30="","",'1. závod'!AR30)</f>
      </c>
      <c r="AS30" s="79">
        <f t="shared" si="8"/>
      </c>
      <c r="AT30" s="84"/>
      <c r="AU30" s="77">
        <f>IF(ISNA(MATCH(CONCATENATE(AU$4,$A30),Divize!$W:$W,0)),"",INDEX(Divize!$C:$C,MATCH(CONCATENATE(AU$4,$A30),Divize!$W:$W,0),1))</f>
      </c>
      <c r="AV30" s="78"/>
      <c r="AW30" s="81">
        <f>IF(AU30="","",'1. závod'!AW30)</f>
      </c>
      <c r="AX30" s="79">
        <f t="shared" si="9"/>
      </c>
      <c r="AY30" s="84"/>
      <c r="AZ30" s="77">
        <f>IF(ISNA(MATCH(CONCATENATE(AZ$4,$A30),Divize!$W:$W,0)),"",INDEX(Divize!$C:$C,MATCH(CONCATENATE(AZ$4,$A30),Divize!$W:$W,0),1))</f>
      </c>
      <c r="BA30" s="78"/>
      <c r="BB30" s="81">
        <f>IF(AZ30="","",'1. závod'!BB30)</f>
      </c>
      <c r="BC30" s="79">
        <f t="shared" si="10"/>
      </c>
      <c r="BD30" s="84"/>
      <c r="BE30" s="77">
        <f>IF(ISNA(MATCH(CONCATENATE(BE$4,$A30),Divize!$W:$W,0)),"",INDEX(Divize!$C:$C,MATCH(CONCATENATE(BE$4,$A30),Divize!$W:$W,0),1))</f>
      </c>
      <c r="BF30" s="78"/>
      <c r="BG30" s="81">
        <f>IF(BE30="","",'1. závod'!BG30)</f>
      </c>
      <c r="BH30" s="79">
        <f t="shared" si="11"/>
      </c>
      <c r="BI30" s="84"/>
      <c r="BJ30" s="77">
        <f>IF(ISNA(MATCH(CONCATENATE(BJ$4,$A30),Divize!$W:$W,0)),"",INDEX(Divize!$C:$C,MATCH(CONCATENATE(BJ$4,$A30),Divize!$W:$W,0),1))</f>
      </c>
      <c r="BK30" s="78"/>
      <c r="BL30" s="81">
        <f>IF(BJ30="","",'1. závod'!BL30)</f>
      </c>
      <c r="BM30" s="79">
        <f t="shared" si="12"/>
      </c>
      <c r="BN30" s="84"/>
      <c r="BO30" s="77">
        <f>IF(ISNA(MATCH(CONCATENATE(BO$4,$A30),Divize!$W:$W,0)),"",INDEX(Divize!$C:$C,MATCH(CONCATENATE(BO$4,$A30),Divize!$W:$W,0),1))</f>
      </c>
      <c r="BP30" s="78"/>
      <c r="BQ30" s="81">
        <f>IF(BO30="","",'1. závod'!BQ30)</f>
      </c>
      <c r="BR30" s="79">
        <f t="shared" si="13"/>
      </c>
      <c r="BS30" s="84"/>
      <c r="BT30" s="77">
        <f>IF(ISNA(MATCH(CONCATENATE(BT$4,$A30),Divize!$W:$W,0)),"",INDEX(Divize!$C:$C,MATCH(CONCATENATE(BT$4,$A30),Divize!$W:$W,0),1))</f>
      </c>
      <c r="BU30" s="78"/>
      <c r="BV30" s="81">
        <f>IF(BT30="","",'1. závod'!BV30)</f>
      </c>
      <c r="BW30" s="79">
        <f t="shared" si="14"/>
      </c>
      <c r="BX30" s="84"/>
    </row>
    <row r="31" spans="1:76" s="82" customFormat="1" ht="34.5" customHeight="1">
      <c r="A31" s="83">
        <v>26</v>
      </c>
      <c r="B31" s="77">
        <f>IF(ISNA(MATCH(CONCATENATE(B$4,$A31),Divize!$W:$W,0)),"",INDEX(Divize!$C:$C,MATCH(CONCATENATE(B$4,$A31),Divize!$W:$W,0),1))</f>
      </c>
      <c r="C31" s="78"/>
      <c r="D31" s="81">
        <f>IF(B31="","",'1. závod'!D31)</f>
      </c>
      <c r="E31" s="79">
        <f t="shared" si="0"/>
      </c>
      <c r="F31" s="84"/>
      <c r="G31" s="77">
        <f>IF(ISNA(MATCH(CONCATENATE(G$4,$A31),Divize!$W:$W,0)),"",INDEX(Divize!$C:$C,MATCH(CONCATENATE(G$4,$A31),Divize!$W:$W,0),1))</f>
      </c>
      <c r="H31" s="78"/>
      <c r="I31" s="81">
        <f>IF(G31="","",'1. závod'!I31)</f>
      </c>
      <c r="J31" s="79">
        <f t="shared" si="1"/>
      </c>
      <c r="K31" s="84"/>
      <c r="L31" s="77">
        <f>IF(ISNA(MATCH(CONCATENATE(L$4,$A31),Divize!$W:$W,0)),"",INDEX(Divize!$C:$C,MATCH(CONCATENATE(L$4,$A31),Divize!$W:$W,0),1))</f>
      </c>
      <c r="M31" s="78"/>
      <c r="N31" s="81">
        <f>IF(L31="","",'1. závod'!N31)</f>
      </c>
      <c r="O31" s="79">
        <f t="shared" si="2"/>
      </c>
      <c r="P31" s="84"/>
      <c r="Q31" s="77">
        <f>IF(ISNA(MATCH(CONCATENATE(Q$4,$A31),Divize!$W:$W,0)),"",INDEX(Divize!$C:$C,MATCH(CONCATENATE(Q$4,$A31),Divize!$W:$W,0),1))</f>
      </c>
      <c r="R31" s="78"/>
      <c r="S31" s="81">
        <f>IF(Q31="","",'1. závod'!S31)</f>
      </c>
      <c r="T31" s="79">
        <f t="shared" si="3"/>
      </c>
      <c r="U31" s="84"/>
      <c r="V31" s="77">
        <f>IF(ISNA(MATCH(CONCATENATE(V$4,$A31),Divize!$W:$W,0)),"",INDEX(Divize!$C:$C,MATCH(CONCATENATE(V$4,$A31),Divize!$W:$W,0),1))</f>
      </c>
      <c r="W31" s="78"/>
      <c r="X31" s="81">
        <f>IF(V31="","",'1. závod'!X31)</f>
      </c>
      <c r="Y31" s="79">
        <f t="shared" si="4"/>
      </c>
      <c r="Z31" s="84"/>
      <c r="AA31" s="77">
        <f>IF(ISNA(MATCH(CONCATENATE(AA$4,$A31),Divize!$W:$W,0)),"",INDEX(Divize!$C:$C,MATCH(CONCATENATE(AA$4,$A31),Divize!$W:$W,0),1))</f>
      </c>
      <c r="AB31" s="78"/>
      <c r="AC31" s="81">
        <f>IF(AA31="","",'1. závod'!AC31)</f>
      </c>
      <c r="AD31" s="79">
        <f t="shared" si="5"/>
      </c>
      <c r="AE31" s="84"/>
      <c r="AF31" s="77">
        <f>IF(ISNA(MATCH(CONCATENATE(AF$4,$A31),Divize!$W:$W,0)),"",INDEX(Divize!$C:$C,MATCH(CONCATENATE(AF$4,$A31),Divize!$W:$W,0),1))</f>
      </c>
      <c r="AG31" s="78"/>
      <c r="AH31" s="81">
        <f>IF(AF31="","",'1. závod'!AH31)</f>
      </c>
      <c r="AI31" s="79">
        <f t="shared" si="6"/>
      </c>
      <c r="AJ31" s="84"/>
      <c r="AK31" s="77">
        <f>IF(ISNA(MATCH(CONCATENATE(AK$4,$A31),Divize!$W:$W,0)),"",INDEX(Divize!$C:$C,MATCH(CONCATENATE(AK$4,$A31),Divize!$W:$W,0),1))</f>
      </c>
      <c r="AL31" s="78"/>
      <c r="AM31" s="81">
        <f>IF(AK31="","",'1. závod'!AM31)</f>
      </c>
      <c r="AN31" s="79">
        <f t="shared" si="7"/>
      </c>
      <c r="AO31" s="84"/>
      <c r="AP31" s="77">
        <f>IF(ISNA(MATCH(CONCATENATE(AP$4,$A31),Divize!$W:$W,0)),"",INDEX(Divize!$C:$C,MATCH(CONCATENATE(AP$4,$A31),Divize!$W:$W,0),1))</f>
      </c>
      <c r="AQ31" s="78"/>
      <c r="AR31" s="81">
        <f>IF(AP31="","",'1. závod'!AR31)</f>
      </c>
      <c r="AS31" s="79">
        <f t="shared" si="8"/>
      </c>
      <c r="AT31" s="84"/>
      <c r="AU31" s="77">
        <f>IF(ISNA(MATCH(CONCATENATE(AU$4,$A31),Divize!$W:$W,0)),"",INDEX(Divize!$C:$C,MATCH(CONCATENATE(AU$4,$A31),Divize!$W:$W,0),1))</f>
      </c>
      <c r="AV31" s="78"/>
      <c r="AW31" s="81">
        <f>IF(AU31="","",'1. závod'!AW31)</f>
      </c>
      <c r="AX31" s="79">
        <f t="shared" si="9"/>
      </c>
      <c r="AY31" s="84"/>
      <c r="AZ31" s="77">
        <f>IF(ISNA(MATCH(CONCATENATE(AZ$4,$A31),Divize!$W:$W,0)),"",INDEX(Divize!$C:$C,MATCH(CONCATENATE(AZ$4,$A31),Divize!$W:$W,0),1))</f>
      </c>
      <c r="BA31" s="78"/>
      <c r="BB31" s="81">
        <f>IF(AZ31="","",'1. závod'!BB31)</f>
      </c>
      <c r="BC31" s="79">
        <f t="shared" si="10"/>
      </c>
      <c r="BD31" s="84"/>
      <c r="BE31" s="77">
        <f>IF(ISNA(MATCH(CONCATENATE(BE$4,$A31),Divize!$W:$W,0)),"",INDEX(Divize!$C:$C,MATCH(CONCATENATE(BE$4,$A31),Divize!$W:$W,0),1))</f>
      </c>
      <c r="BF31" s="78"/>
      <c r="BG31" s="81">
        <f>IF(BE31="","",'1. závod'!BG31)</f>
      </c>
      <c r="BH31" s="79">
        <f t="shared" si="11"/>
      </c>
      <c r="BI31" s="84"/>
      <c r="BJ31" s="77">
        <f>IF(ISNA(MATCH(CONCATENATE(BJ$4,$A31),Divize!$W:$W,0)),"",INDEX(Divize!$C:$C,MATCH(CONCATENATE(BJ$4,$A31),Divize!$W:$W,0),1))</f>
      </c>
      <c r="BK31" s="78"/>
      <c r="BL31" s="81">
        <f>IF(BJ31="","",'1. závod'!BL31)</f>
      </c>
      <c r="BM31" s="79">
        <f t="shared" si="12"/>
      </c>
      <c r="BN31" s="84"/>
      <c r="BO31" s="77">
        <f>IF(ISNA(MATCH(CONCATENATE(BO$4,$A31),Divize!$W:$W,0)),"",INDEX(Divize!$C:$C,MATCH(CONCATENATE(BO$4,$A31),Divize!$W:$W,0),1))</f>
      </c>
      <c r="BP31" s="78"/>
      <c r="BQ31" s="81">
        <f>IF(BO31="","",'1. závod'!BQ31)</f>
      </c>
      <c r="BR31" s="79">
        <f t="shared" si="13"/>
      </c>
      <c r="BS31" s="84"/>
      <c r="BT31" s="77">
        <f>IF(ISNA(MATCH(CONCATENATE(BT$4,$A31),Divize!$W:$W,0)),"",INDEX(Divize!$C:$C,MATCH(CONCATENATE(BT$4,$A31),Divize!$W:$W,0),1))</f>
      </c>
      <c r="BU31" s="78"/>
      <c r="BV31" s="81">
        <f>IF(BT31="","",'1. závod'!BV31)</f>
      </c>
      <c r="BW31" s="79">
        <f t="shared" si="14"/>
      </c>
      <c r="BX31" s="84"/>
    </row>
    <row r="32" spans="1:76" s="82" customFormat="1" ht="34.5" customHeight="1">
      <c r="A32" s="83">
        <v>27</v>
      </c>
      <c r="B32" s="77">
        <f>IF(ISNA(MATCH(CONCATENATE(B$4,$A32),Divize!$W:$W,0)),"",INDEX(Divize!$C:$C,MATCH(CONCATENATE(B$4,$A32),Divize!$W:$W,0),1))</f>
      </c>
      <c r="C32" s="78"/>
      <c r="D32" s="81">
        <f>IF(B32="","",'1. závod'!D32)</f>
      </c>
      <c r="E32" s="79">
        <f t="shared" si="0"/>
      </c>
      <c r="F32" s="84"/>
      <c r="G32" s="77">
        <f>IF(ISNA(MATCH(CONCATENATE(G$4,$A32),Divize!$W:$W,0)),"",INDEX(Divize!$C:$C,MATCH(CONCATENATE(G$4,$A32),Divize!$W:$W,0),1))</f>
      </c>
      <c r="H32" s="78"/>
      <c r="I32" s="81">
        <f>IF(G32="","",'1. závod'!I32)</f>
      </c>
      <c r="J32" s="79">
        <f t="shared" si="1"/>
      </c>
      <c r="K32" s="84"/>
      <c r="L32" s="77">
        <f>IF(ISNA(MATCH(CONCATENATE(L$4,$A32),Divize!$W:$W,0)),"",INDEX(Divize!$C:$C,MATCH(CONCATENATE(L$4,$A32),Divize!$W:$W,0),1))</f>
      </c>
      <c r="M32" s="78"/>
      <c r="N32" s="81">
        <f>IF(L32="","",'1. závod'!N32)</f>
      </c>
      <c r="O32" s="79">
        <f t="shared" si="2"/>
      </c>
      <c r="P32" s="84"/>
      <c r="Q32" s="77">
        <f>IF(ISNA(MATCH(CONCATENATE(Q$4,$A32),Divize!$W:$W,0)),"",INDEX(Divize!$C:$C,MATCH(CONCATENATE(Q$4,$A32),Divize!$W:$W,0),1))</f>
      </c>
      <c r="R32" s="78"/>
      <c r="S32" s="81">
        <f>IF(Q32="","",'1. závod'!S32)</f>
      </c>
      <c r="T32" s="79">
        <f t="shared" si="3"/>
      </c>
      <c r="U32" s="84"/>
      <c r="V32" s="77">
        <f>IF(ISNA(MATCH(CONCATENATE(V$4,$A32),Divize!$W:$W,0)),"",INDEX(Divize!$C:$C,MATCH(CONCATENATE(V$4,$A32),Divize!$W:$W,0),1))</f>
      </c>
      <c r="W32" s="78"/>
      <c r="X32" s="81">
        <f>IF(V32="","",'1. závod'!X32)</f>
      </c>
      <c r="Y32" s="79">
        <f t="shared" si="4"/>
      </c>
      <c r="Z32" s="84"/>
      <c r="AA32" s="77">
        <f>IF(ISNA(MATCH(CONCATENATE(AA$4,$A32),Divize!$W:$W,0)),"",INDEX(Divize!$C:$C,MATCH(CONCATENATE(AA$4,$A32),Divize!$W:$W,0),1))</f>
      </c>
      <c r="AB32" s="78"/>
      <c r="AC32" s="81">
        <f>IF(AA32="","",'1. závod'!AC32)</f>
      </c>
      <c r="AD32" s="79">
        <f t="shared" si="5"/>
      </c>
      <c r="AE32" s="84"/>
      <c r="AF32" s="77">
        <f>IF(ISNA(MATCH(CONCATENATE(AF$4,$A32),Divize!$W:$W,0)),"",INDEX(Divize!$C:$C,MATCH(CONCATENATE(AF$4,$A32),Divize!$W:$W,0),1))</f>
      </c>
      <c r="AG32" s="78"/>
      <c r="AH32" s="81">
        <f>IF(AF32="","",'1. závod'!AH32)</f>
      </c>
      <c r="AI32" s="79">
        <f t="shared" si="6"/>
      </c>
      <c r="AJ32" s="84"/>
      <c r="AK32" s="77">
        <f>IF(ISNA(MATCH(CONCATENATE(AK$4,$A32),Divize!$W:$W,0)),"",INDEX(Divize!$C:$C,MATCH(CONCATENATE(AK$4,$A32),Divize!$W:$W,0),1))</f>
      </c>
      <c r="AL32" s="78"/>
      <c r="AM32" s="81">
        <f>IF(AK32="","",'1. závod'!AM32)</f>
      </c>
      <c r="AN32" s="79">
        <f t="shared" si="7"/>
      </c>
      <c r="AO32" s="84"/>
      <c r="AP32" s="77">
        <f>IF(ISNA(MATCH(CONCATENATE(AP$4,$A32),Divize!$W:$W,0)),"",INDEX(Divize!$C:$C,MATCH(CONCATENATE(AP$4,$A32),Divize!$W:$W,0),1))</f>
      </c>
      <c r="AQ32" s="78"/>
      <c r="AR32" s="81">
        <f>IF(AP32="","",'1. závod'!AR32)</f>
      </c>
      <c r="AS32" s="79">
        <f t="shared" si="8"/>
      </c>
      <c r="AT32" s="84"/>
      <c r="AU32" s="77">
        <f>IF(ISNA(MATCH(CONCATENATE(AU$4,$A32),Divize!$W:$W,0)),"",INDEX(Divize!$C:$C,MATCH(CONCATENATE(AU$4,$A32),Divize!$W:$W,0),1))</f>
      </c>
      <c r="AV32" s="78"/>
      <c r="AW32" s="81">
        <f>IF(AU32="","",'1. závod'!AW32)</f>
      </c>
      <c r="AX32" s="79">
        <f t="shared" si="9"/>
      </c>
      <c r="AY32" s="84"/>
      <c r="AZ32" s="77">
        <f>IF(ISNA(MATCH(CONCATENATE(AZ$4,$A32),Divize!$W:$W,0)),"",INDEX(Divize!$C:$C,MATCH(CONCATENATE(AZ$4,$A32),Divize!$W:$W,0),1))</f>
      </c>
      <c r="BA32" s="78"/>
      <c r="BB32" s="81">
        <f>IF(AZ32="","",'1. závod'!BB32)</f>
      </c>
      <c r="BC32" s="79">
        <f t="shared" si="10"/>
      </c>
      <c r="BD32" s="84"/>
      <c r="BE32" s="77">
        <f>IF(ISNA(MATCH(CONCATENATE(BE$4,$A32),Divize!$W:$W,0)),"",INDEX(Divize!$C:$C,MATCH(CONCATENATE(BE$4,$A32),Divize!$W:$W,0),1))</f>
      </c>
      <c r="BF32" s="78"/>
      <c r="BG32" s="81">
        <f>IF(BE32="","",'1. závod'!BG32)</f>
      </c>
      <c r="BH32" s="79">
        <f t="shared" si="11"/>
      </c>
      <c r="BI32" s="84"/>
      <c r="BJ32" s="77">
        <f>IF(ISNA(MATCH(CONCATENATE(BJ$4,$A32),Divize!$W:$W,0)),"",INDEX(Divize!$C:$C,MATCH(CONCATENATE(BJ$4,$A32),Divize!$W:$W,0),1))</f>
      </c>
      <c r="BK32" s="78"/>
      <c r="BL32" s="81">
        <f>IF(BJ32="","",'1. závod'!BL32)</f>
      </c>
      <c r="BM32" s="79">
        <f t="shared" si="12"/>
      </c>
      <c r="BN32" s="84"/>
      <c r="BO32" s="77">
        <f>IF(ISNA(MATCH(CONCATENATE(BO$4,$A32),Divize!$W:$W,0)),"",INDEX(Divize!$C:$C,MATCH(CONCATENATE(BO$4,$A32),Divize!$W:$W,0),1))</f>
      </c>
      <c r="BP32" s="78"/>
      <c r="BQ32" s="81">
        <f>IF(BO32="","",'1. závod'!BQ32)</f>
      </c>
      <c r="BR32" s="79">
        <f t="shared" si="13"/>
      </c>
      <c r="BS32" s="84"/>
      <c r="BT32" s="77">
        <f>IF(ISNA(MATCH(CONCATENATE(BT$4,$A32),Divize!$W:$W,0)),"",INDEX(Divize!$C:$C,MATCH(CONCATENATE(BT$4,$A32),Divize!$W:$W,0),1))</f>
      </c>
      <c r="BU32" s="78"/>
      <c r="BV32" s="81">
        <f>IF(BT32="","",'1. závod'!BV32)</f>
      </c>
      <c r="BW32" s="79">
        <f t="shared" si="14"/>
      </c>
      <c r="BX32" s="84"/>
    </row>
    <row r="33" spans="1:76" s="82" customFormat="1" ht="34.5" customHeight="1">
      <c r="A33" s="83">
        <v>28</v>
      </c>
      <c r="B33" s="77">
        <f>IF(ISNA(MATCH(CONCATENATE(B$4,$A33),Divize!$W:$W,0)),"",INDEX(Divize!$C:$C,MATCH(CONCATENATE(B$4,$A33),Divize!$W:$W,0),1))</f>
      </c>
      <c r="C33" s="78"/>
      <c r="D33" s="81">
        <f>IF(B33="","",'1. závod'!D33)</f>
      </c>
      <c r="E33" s="79">
        <f t="shared" si="0"/>
      </c>
      <c r="F33" s="84"/>
      <c r="G33" s="77">
        <f>IF(ISNA(MATCH(CONCATENATE(G$4,$A33),Divize!$W:$W,0)),"",INDEX(Divize!$C:$C,MATCH(CONCATENATE(G$4,$A33),Divize!$W:$W,0),1))</f>
      </c>
      <c r="H33" s="78"/>
      <c r="I33" s="81">
        <f>IF(G33="","",'1. závod'!I33)</f>
      </c>
      <c r="J33" s="79">
        <f t="shared" si="1"/>
      </c>
      <c r="K33" s="84"/>
      <c r="L33" s="77">
        <f>IF(ISNA(MATCH(CONCATENATE(L$4,$A33),Divize!$W:$W,0)),"",INDEX(Divize!$C:$C,MATCH(CONCATENATE(L$4,$A33),Divize!$W:$W,0),1))</f>
      </c>
      <c r="M33" s="78"/>
      <c r="N33" s="81">
        <f>IF(L33="","",'1. závod'!N33)</f>
      </c>
      <c r="O33" s="79">
        <f t="shared" si="2"/>
      </c>
      <c r="P33" s="84"/>
      <c r="Q33" s="77">
        <f>IF(ISNA(MATCH(CONCATENATE(Q$4,$A33),Divize!$W:$W,0)),"",INDEX(Divize!$C:$C,MATCH(CONCATENATE(Q$4,$A33),Divize!$W:$W,0),1))</f>
      </c>
      <c r="R33" s="78"/>
      <c r="S33" s="81">
        <f>IF(Q33="","",'1. závod'!S33)</f>
      </c>
      <c r="T33" s="79">
        <f t="shared" si="3"/>
      </c>
      <c r="U33" s="84"/>
      <c r="V33" s="77">
        <f>IF(ISNA(MATCH(CONCATENATE(V$4,$A33),Divize!$W:$W,0)),"",INDEX(Divize!$C:$C,MATCH(CONCATENATE(V$4,$A33),Divize!$W:$W,0),1))</f>
      </c>
      <c r="W33" s="78"/>
      <c r="X33" s="81">
        <f>IF(V33="","",'1. závod'!X33)</f>
      </c>
      <c r="Y33" s="79">
        <f t="shared" si="4"/>
      </c>
      <c r="Z33" s="84"/>
      <c r="AA33" s="77">
        <f>IF(ISNA(MATCH(CONCATENATE(AA$4,$A33),Divize!$W:$W,0)),"",INDEX(Divize!$C:$C,MATCH(CONCATENATE(AA$4,$A33),Divize!$W:$W,0),1))</f>
      </c>
      <c r="AB33" s="78"/>
      <c r="AC33" s="81">
        <f>IF(AA33="","",'1. závod'!AC33)</f>
      </c>
      <c r="AD33" s="79">
        <f t="shared" si="5"/>
      </c>
      <c r="AE33" s="84"/>
      <c r="AF33" s="77">
        <f>IF(ISNA(MATCH(CONCATENATE(AF$4,$A33),Divize!$W:$W,0)),"",INDEX(Divize!$C:$C,MATCH(CONCATENATE(AF$4,$A33),Divize!$W:$W,0),1))</f>
      </c>
      <c r="AG33" s="78"/>
      <c r="AH33" s="81">
        <f>IF(AF33="","",'1. závod'!AH33)</f>
      </c>
      <c r="AI33" s="79">
        <f t="shared" si="6"/>
      </c>
      <c r="AJ33" s="84"/>
      <c r="AK33" s="77">
        <f>IF(ISNA(MATCH(CONCATENATE(AK$4,$A33),Divize!$W:$W,0)),"",INDEX(Divize!$C:$C,MATCH(CONCATENATE(AK$4,$A33),Divize!$W:$W,0),1))</f>
      </c>
      <c r="AL33" s="78"/>
      <c r="AM33" s="81">
        <f>IF(AK33="","",'1. závod'!AM33)</f>
      </c>
      <c r="AN33" s="79">
        <f t="shared" si="7"/>
      </c>
      <c r="AO33" s="84"/>
      <c r="AP33" s="77">
        <f>IF(ISNA(MATCH(CONCATENATE(AP$4,$A33),Divize!$W:$W,0)),"",INDEX(Divize!$C:$C,MATCH(CONCATENATE(AP$4,$A33),Divize!$W:$W,0),1))</f>
      </c>
      <c r="AQ33" s="78"/>
      <c r="AR33" s="81">
        <f>IF(AP33="","",'1. závod'!AR33)</f>
      </c>
      <c r="AS33" s="79">
        <f t="shared" si="8"/>
      </c>
      <c r="AT33" s="84"/>
      <c r="AU33" s="77">
        <f>IF(ISNA(MATCH(CONCATENATE(AU$4,$A33),Divize!$W:$W,0)),"",INDEX(Divize!$C:$C,MATCH(CONCATENATE(AU$4,$A33),Divize!$W:$W,0),1))</f>
      </c>
      <c r="AV33" s="78"/>
      <c r="AW33" s="81">
        <f>IF(AU33="","",'1. závod'!AW33)</f>
      </c>
      <c r="AX33" s="79">
        <f t="shared" si="9"/>
      </c>
      <c r="AY33" s="84"/>
      <c r="AZ33" s="77">
        <f>IF(ISNA(MATCH(CONCATENATE(AZ$4,$A33),Divize!$W:$W,0)),"",INDEX(Divize!$C:$C,MATCH(CONCATENATE(AZ$4,$A33),Divize!$W:$W,0),1))</f>
      </c>
      <c r="BA33" s="78"/>
      <c r="BB33" s="81">
        <f>IF(AZ33="","",'1. závod'!BB33)</f>
      </c>
      <c r="BC33" s="79">
        <f t="shared" si="10"/>
      </c>
      <c r="BD33" s="84"/>
      <c r="BE33" s="77">
        <f>IF(ISNA(MATCH(CONCATENATE(BE$4,$A33),Divize!$W:$W,0)),"",INDEX(Divize!$C:$C,MATCH(CONCATENATE(BE$4,$A33),Divize!$W:$W,0),1))</f>
      </c>
      <c r="BF33" s="78"/>
      <c r="BG33" s="81">
        <f>IF(BE33="","",'1. závod'!BG33)</f>
      </c>
      <c r="BH33" s="79">
        <f t="shared" si="11"/>
      </c>
      <c r="BI33" s="84"/>
      <c r="BJ33" s="77">
        <f>IF(ISNA(MATCH(CONCATENATE(BJ$4,$A33),Divize!$W:$W,0)),"",INDEX(Divize!$C:$C,MATCH(CONCATENATE(BJ$4,$A33),Divize!$W:$W,0),1))</f>
      </c>
      <c r="BK33" s="78"/>
      <c r="BL33" s="81">
        <f>IF(BJ33="","",'1. závod'!BL33)</f>
      </c>
      <c r="BM33" s="79">
        <f t="shared" si="12"/>
      </c>
      <c r="BN33" s="84"/>
      <c r="BO33" s="77">
        <f>IF(ISNA(MATCH(CONCATENATE(BO$4,$A33),Divize!$W:$W,0)),"",INDEX(Divize!$C:$C,MATCH(CONCATENATE(BO$4,$A33),Divize!$W:$W,0),1))</f>
      </c>
      <c r="BP33" s="78"/>
      <c r="BQ33" s="81">
        <f>IF(BO33="","",'1. závod'!BQ33)</f>
      </c>
      <c r="BR33" s="79">
        <f t="shared" si="13"/>
      </c>
      <c r="BS33" s="84"/>
      <c r="BT33" s="77">
        <f>IF(ISNA(MATCH(CONCATENATE(BT$4,$A33),Divize!$W:$W,0)),"",INDEX(Divize!$C:$C,MATCH(CONCATENATE(BT$4,$A33),Divize!$W:$W,0),1))</f>
      </c>
      <c r="BU33" s="78"/>
      <c r="BV33" s="81">
        <f>IF(BT33="","",'1. závod'!BV33)</f>
      </c>
      <c r="BW33" s="79">
        <f t="shared" si="14"/>
      </c>
      <c r="BX33" s="84"/>
    </row>
    <row r="34" spans="1:76" s="82" customFormat="1" ht="34.5" customHeight="1">
      <c r="A34" s="83">
        <v>29</v>
      </c>
      <c r="B34" s="77">
        <f>IF(ISNA(MATCH(CONCATENATE(B$4,$A34),Divize!$W:$W,0)),"",INDEX(Divize!$C:$C,MATCH(CONCATENATE(B$4,$A34),Divize!$W:$W,0),1))</f>
      </c>
      <c r="C34" s="78"/>
      <c r="D34" s="81">
        <f>IF(B34="","",'1. závod'!D34)</f>
      </c>
      <c r="E34" s="79">
        <f t="shared" si="0"/>
      </c>
      <c r="F34" s="84"/>
      <c r="G34" s="77">
        <f>IF(ISNA(MATCH(CONCATENATE(G$4,$A34),Divize!$W:$W,0)),"",INDEX(Divize!$C:$C,MATCH(CONCATENATE(G$4,$A34),Divize!$W:$W,0),1))</f>
      </c>
      <c r="H34" s="78"/>
      <c r="I34" s="81">
        <f>IF(G34="","",'1. závod'!I34)</f>
      </c>
      <c r="J34" s="79">
        <f t="shared" si="1"/>
      </c>
      <c r="K34" s="84"/>
      <c r="L34" s="77">
        <f>IF(ISNA(MATCH(CONCATENATE(L$4,$A34),Divize!$W:$W,0)),"",INDEX(Divize!$C:$C,MATCH(CONCATENATE(L$4,$A34),Divize!$W:$W,0),1))</f>
      </c>
      <c r="M34" s="78"/>
      <c r="N34" s="81">
        <f>IF(L34="","",'1. závod'!N34)</f>
      </c>
      <c r="O34" s="79">
        <f t="shared" si="2"/>
      </c>
      <c r="P34" s="84"/>
      <c r="Q34" s="77">
        <f>IF(ISNA(MATCH(CONCATENATE(Q$4,$A34),Divize!$W:$W,0)),"",INDEX(Divize!$C:$C,MATCH(CONCATENATE(Q$4,$A34),Divize!$W:$W,0),1))</f>
      </c>
      <c r="R34" s="78"/>
      <c r="S34" s="81">
        <f>IF(Q34="","",'1. závod'!S34)</f>
      </c>
      <c r="T34" s="79">
        <f t="shared" si="3"/>
      </c>
      <c r="U34" s="84"/>
      <c r="V34" s="77">
        <f>IF(ISNA(MATCH(CONCATENATE(V$4,$A34),Divize!$W:$W,0)),"",INDEX(Divize!$C:$C,MATCH(CONCATENATE(V$4,$A34),Divize!$W:$W,0),1))</f>
      </c>
      <c r="W34" s="78"/>
      <c r="X34" s="81">
        <f>IF(V34="","",'1. závod'!X34)</f>
      </c>
      <c r="Y34" s="79">
        <f t="shared" si="4"/>
      </c>
      <c r="Z34" s="84"/>
      <c r="AA34" s="77">
        <f>IF(ISNA(MATCH(CONCATENATE(AA$4,$A34),Divize!$W:$W,0)),"",INDEX(Divize!$C:$C,MATCH(CONCATENATE(AA$4,$A34),Divize!$W:$W,0),1))</f>
      </c>
      <c r="AB34" s="78"/>
      <c r="AC34" s="81">
        <f>IF(AA34="","",'1. závod'!AC34)</f>
      </c>
      <c r="AD34" s="79">
        <f t="shared" si="5"/>
      </c>
      <c r="AE34" s="84"/>
      <c r="AF34" s="77">
        <f>IF(ISNA(MATCH(CONCATENATE(AF$4,$A34),Divize!$W:$W,0)),"",INDEX(Divize!$C:$C,MATCH(CONCATENATE(AF$4,$A34),Divize!$W:$W,0),1))</f>
      </c>
      <c r="AG34" s="78"/>
      <c r="AH34" s="81">
        <f>IF(AF34="","",'1. závod'!AH34)</f>
      </c>
      <c r="AI34" s="79">
        <f t="shared" si="6"/>
      </c>
      <c r="AJ34" s="84"/>
      <c r="AK34" s="77">
        <f>IF(ISNA(MATCH(CONCATENATE(AK$4,$A34),Divize!$W:$W,0)),"",INDEX(Divize!$C:$C,MATCH(CONCATENATE(AK$4,$A34),Divize!$W:$W,0),1))</f>
      </c>
      <c r="AL34" s="78"/>
      <c r="AM34" s="81">
        <f>IF(AK34="","",'1. závod'!AM34)</f>
      </c>
      <c r="AN34" s="79">
        <f t="shared" si="7"/>
      </c>
      <c r="AO34" s="84"/>
      <c r="AP34" s="77">
        <f>IF(ISNA(MATCH(CONCATENATE(AP$4,$A34),Divize!$W:$W,0)),"",INDEX(Divize!$C:$C,MATCH(CONCATENATE(AP$4,$A34),Divize!$W:$W,0),1))</f>
      </c>
      <c r="AQ34" s="78"/>
      <c r="AR34" s="81">
        <f>IF(AP34="","",'1. závod'!AR34)</f>
      </c>
      <c r="AS34" s="79">
        <f t="shared" si="8"/>
      </c>
      <c r="AT34" s="84"/>
      <c r="AU34" s="77">
        <f>IF(ISNA(MATCH(CONCATENATE(AU$4,$A34),Divize!$W:$W,0)),"",INDEX(Divize!$C:$C,MATCH(CONCATENATE(AU$4,$A34),Divize!$W:$W,0),1))</f>
      </c>
      <c r="AV34" s="78"/>
      <c r="AW34" s="81">
        <f>IF(AU34="","",'1. závod'!AW34)</f>
      </c>
      <c r="AX34" s="79">
        <f t="shared" si="9"/>
      </c>
      <c r="AY34" s="84"/>
      <c r="AZ34" s="77">
        <f>IF(ISNA(MATCH(CONCATENATE(AZ$4,$A34),Divize!$W:$W,0)),"",INDEX(Divize!$C:$C,MATCH(CONCATENATE(AZ$4,$A34),Divize!$W:$W,0),1))</f>
      </c>
      <c r="BA34" s="78"/>
      <c r="BB34" s="81">
        <f>IF(AZ34="","",'1. závod'!BB34)</f>
      </c>
      <c r="BC34" s="79">
        <f t="shared" si="10"/>
      </c>
      <c r="BD34" s="84"/>
      <c r="BE34" s="77">
        <f>IF(ISNA(MATCH(CONCATENATE(BE$4,$A34),Divize!$W:$W,0)),"",INDEX(Divize!$C:$C,MATCH(CONCATENATE(BE$4,$A34),Divize!$W:$W,0),1))</f>
      </c>
      <c r="BF34" s="78"/>
      <c r="BG34" s="81">
        <f>IF(BE34="","",'1. závod'!BG34)</f>
      </c>
      <c r="BH34" s="79">
        <f t="shared" si="11"/>
      </c>
      <c r="BI34" s="84"/>
      <c r="BJ34" s="77">
        <f>IF(ISNA(MATCH(CONCATENATE(BJ$4,$A34),Divize!$W:$W,0)),"",INDEX(Divize!$C:$C,MATCH(CONCATENATE(BJ$4,$A34),Divize!$W:$W,0),1))</f>
      </c>
      <c r="BK34" s="78"/>
      <c r="BL34" s="81">
        <f>IF(BJ34="","",'1. závod'!BL34)</f>
      </c>
      <c r="BM34" s="79">
        <f t="shared" si="12"/>
      </c>
      <c r="BN34" s="84"/>
      <c r="BO34" s="77">
        <f>IF(ISNA(MATCH(CONCATENATE(BO$4,$A34),Divize!$W:$W,0)),"",INDEX(Divize!$C:$C,MATCH(CONCATENATE(BO$4,$A34),Divize!$W:$W,0),1))</f>
      </c>
      <c r="BP34" s="78"/>
      <c r="BQ34" s="81">
        <f>IF(BO34="","",'1. závod'!BQ34)</f>
      </c>
      <c r="BR34" s="79">
        <f t="shared" si="13"/>
      </c>
      <c r="BS34" s="84"/>
      <c r="BT34" s="77">
        <f>IF(ISNA(MATCH(CONCATENATE(BT$4,$A34),Divize!$W:$W,0)),"",INDEX(Divize!$C:$C,MATCH(CONCATENATE(BT$4,$A34),Divize!$W:$W,0),1))</f>
      </c>
      <c r="BU34" s="78"/>
      <c r="BV34" s="81">
        <f>IF(BT34="","",'1. závod'!BV34)</f>
      </c>
      <c r="BW34" s="79">
        <f t="shared" si="14"/>
      </c>
      <c r="BX34" s="84"/>
    </row>
    <row r="35" spans="1:76" s="82" customFormat="1" ht="34.5" customHeight="1">
      <c r="A35" s="85">
        <v>30</v>
      </c>
      <c r="B35" s="86">
        <f>IF(ISNA(MATCH(CONCATENATE(B$4,$A35),Divize!$W:$W,0)),"",INDEX(Divize!$C:$C,MATCH(CONCATENATE(B$4,$A35),Divize!$W:$W,0),1))</f>
      </c>
      <c r="C35" s="87"/>
      <c r="D35" s="88">
        <f>IF(B35="","",'1. závod'!D35)</f>
      </c>
      <c r="E35" s="89">
        <f t="shared" si="0"/>
      </c>
      <c r="F35" s="90"/>
      <c r="G35" s="86">
        <f>IF(ISNA(MATCH(CONCATENATE(G$4,$A35),Divize!$W:$W,0)),"",INDEX(Divize!$C:$C,MATCH(CONCATENATE(G$4,$A35),Divize!$W:$W,0),1))</f>
      </c>
      <c r="H35" s="87"/>
      <c r="I35" s="88">
        <f>IF(G35="","",'1. závod'!I35)</f>
      </c>
      <c r="J35" s="89">
        <f t="shared" si="1"/>
      </c>
      <c r="K35" s="90"/>
      <c r="L35" s="86">
        <f>IF(ISNA(MATCH(CONCATENATE(L$4,$A35),Divize!$W:$W,0)),"",INDEX(Divize!$C:$C,MATCH(CONCATENATE(L$4,$A35),Divize!$W:$W,0),1))</f>
      </c>
      <c r="M35" s="87"/>
      <c r="N35" s="88">
        <f>IF(L35="","",'1. závod'!N35)</f>
      </c>
      <c r="O35" s="89">
        <f t="shared" si="2"/>
      </c>
      <c r="P35" s="90"/>
      <c r="Q35" s="86">
        <f>IF(ISNA(MATCH(CONCATENATE(Q$4,$A35),Divize!$W:$W,0)),"",INDEX(Divize!$C:$C,MATCH(CONCATENATE(Q$4,$A35),Divize!$W:$W,0),1))</f>
      </c>
      <c r="R35" s="87"/>
      <c r="S35" s="88">
        <f>IF(Q35="","",'1. závod'!S35)</f>
      </c>
      <c r="T35" s="89">
        <f t="shared" si="3"/>
      </c>
      <c r="U35" s="90"/>
      <c r="V35" s="86">
        <f>IF(ISNA(MATCH(CONCATENATE(V$4,$A35),Divize!$W:$W,0)),"",INDEX(Divize!$C:$C,MATCH(CONCATENATE(V$4,$A35),Divize!$W:$W,0),1))</f>
      </c>
      <c r="W35" s="87"/>
      <c r="X35" s="88">
        <f>IF(V35="","",'1. závod'!X35)</f>
      </c>
      <c r="Y35" s="89">
        <f t="shared" si="4"/>
      </c>
      <c r="Z35" s="90"/>
      <c r="AA35" s="86">
        <f>IF(ISNA(MATCH(CONCATENATE(AA$4,$A35),Divize!$W:$W,0)),"",INDEX(Divize!$C:$C,MATCH(CONCATENATE(AA$4,$A35),Divize!$W:$W,0),1))</f>
      </c>
      <c r="AB35" s="87"/>
      <c r="AC35" s="88">
        <f>IF(AA35="","",'1. závod'!AC35)</f>
      </c>
      <c r="AD35" s="89">
        <f t="shared" si="5"/>
      </c>
      <c r="AE35" s="90"/>
      <c r="AF35" s="86">
        <f>IF(ISNA(MATCH(CONCATENATE(AF$4,$A35),Divize!$W:$W,0)),"",INDEX(Divize!$C:$C,MATCH(CONCATENATE(AF$4,$A35),Divize!$W:$W,0),1))</f>
      </c>
      <c r="AG35" s="87"/>
      <c r="AH35" s="88">
        <f>IF(AF35="","",'1. závod'!AH35)</f>
      </c>
      <c r="AI35" s="89">
        <f t="shared" si="6"/>
      </c>
      <c r="AJ35" s="90"/>
      <c r="AK35" s="86">
        <f>IF(ISNA(MATCH(CONCATENATE(AK$4,$A35),Divize!$W:$W,0)),"",INDEX(Divize!$C:$C,MATCH(CONCATENATE(AK$4,$A35),Divize!$W:$W,0),1))</f>
      </c>
      <c r="AL35" s="87"/>
      <c r="AM35" s="88">
        <f>IF(AK35="","",'1. závod'!AM35)</f>
      </c>
      <c r="AN35" s="89">
        <f t="shared" si="7"/>
      </c>
      <c r="AO35" s="90"/>
      <c r="AP35" s="86">
        <f>IF(ISNA(MATCH(CONCATENATE(AP$4,$A35),Divize!$W:$W,0)),"",INDEX(Divize!$C:$C,MATCH(CONCATENATE(AP$4,$A35),Divize!$W:$W,0),1))</f>
      </c>
      <c r="AQ35" s="87"/>
      <c r="AR35" s="88">
        <f>IF(AP35="","",'1. závod'!AR35)</f>
      </c>
      <c r="AS35" s="89">
        <f t="shared" si="8"/>
      </c>
      <c r="AT35" s="90"/>
      <c r="AU35" s="86">
        <f>IF(ISNA(MATCH(CONCATENATE(AU$4,$A35),Divize!$W:$W,0)),"",INDEX(Divize!$C:$C,MATCH(CONCATENATE(AU$4,$A35),Divize!$W:$W,0),1))</f>
      </c>
      <c r="AV35" s="87"/>
      <c r="AW35" s="88">
        <f>IF(AU35="","",'1. závod'!AW35)</f>
      </c>
      <c r="AX35" s="89">
        <f t="shared" si="9"/>
      </c>
      <c r="AY35" s="90"/>
      <c r="AZ35" s="86">
        <f>IF(ISNA(MATCH(CONCATENATE(AZ$4,$A35),Divize!$W:$W,0)),"",INDEX(Divize!$C:$C,MATCH(CONCATENATE(AZ$4,$A35),Divize!$W:$W,0),1))</f>
      </c>
      <c r="BA35" s="87"/>
      <c r="BB35" s="88">
        <f>IF(AZ35="","",'1. závod'!BB35)</f>
      </c>
      <c r="BC35" s="89">
        <f t="shared" si="10"/>
      </c>
      <c r="BD35" s="90"/>
      <c r="BE35" s="86">
        <f>IF(ISNA(MATCH(CONCATENATE(BE$4,$A35),Divize!$W:$W,0)),"",INDEX(Divize!$C:$C,MATCH(CONCATENATE(BE$4,$A35),Divize!$W:$W,0),1))</f>
      </c>
      <c r="BF35" s="87"/>
      <c r="BG35" s="88">
        <f>IF(BE35="","",'1. závod'!BG35)</f>
      </c>
      <c r="BH35" s="89">
        <f t="shared" si="11"/>
      </c>
      <c r="BI35" s="90"/>
      <c r="BJ35" s="86">
        <f>IF(ISNA(MATCH(CONCATENATE(BJ$4,$A35),Divize!$W:$W,0)),"",INDEX(Divize!$C:$C,MATCH(CONCATENATE(BJ$4,$A35),Divize!$W:$W,0),1))</f>
      </c>
      <c r="BK35" s="87"/>
      <c r="BL35" s="88">
        <f>IF(BJ35="","",'1. závod'!BL35)</f>
      </c>
      <c r="BM35" s="89">
        <f t="shared" si="12"/>
      </c>
      <c r="BN35" s="90"/>
      <c r="BO35" s="86">
        <f>IF(ISNA(MATCH(CONCATENATE(BO$4,$A35),Divize!$W:$W,0)),"",INDEX(Divize!$C:$C,MATCH(CONCATENATE(BO$4,$A35),Divize!$W:$W,0),1))</f>
      </c>
      <c r="BP35" s="87"/>
      <c r="BQ35" s="88">
        <f>IF(BO35="","",'1. závod'!BQ35)</f>
      </c>
      <c r="BR35" s="89">
        <f t="shared" si="13"/>
      </c>
      <c r="BS35" s="90"/>
      <c r="BT35" s="86">
        <f>IF(ISNA(MATCH(CONCATENATE(BT$4,$A35),Divize!$W:$W,0)),"",INDEX(Divize!$C:$C,MATCH(CONCATENATE(BT$4,$A35),Divize!$W:$W,0),1))</f>
      </c>
      <c r="BU35" s="87"/>
      <c r="BV35" s="88">
        <f>IF(BT35="","",'1. závod'!BV35)</f>
      </c>
      <c r="BW35" s="89">
        <f t="shared" si="14"/>
      </c>
      <c r="BX35" s="90"/>
    </row>
    <row r="37" spans="2:73" ht="15.75">
      <c r="B37" s="6"/>
      <c r="C37" s="6"/>
      <c r="G37" s="6"/>
      <c r="H37" s="6"/>
      <c r="L37" s="6"/>
      <c r="M37" s="6"/>
      <c r="Q37" s="6"/>
      <c r="R37" s="6"/>
      <c r="V37" s="6"/>
      <c r="W37" s="6"/>
      <c r="AA37" s="6"/>
      <c r="AB37" s="6"/>
      <c r="AF37" s="6"/>
      <c r="AG37" s="6"/>
      <c r="AK37" s="6"/>
      <c r="AL37" s="6"/>
      <c r="AP37" s="6"/>
      <c r="AQ37" s="6"/>
      <c r="AU37" s="6"/>
      <c r="AV37" s="6"/>
      <c r="AZ37" s="6"/>
      <c r="BA37" s="6"/>
      <c r="BE37" s="6"/>
      <c r="BF37" s="6"/>
      <c r="BJ37" s="6"/>
      <c r="BK37" s="6"/>
      <c r="BO37" s="6"/>
      <c r="BP37" s="6"/>
      <c r="BT37" s="6"/>
      <c r="BU37" s="6"/>
    </row>
    <row r="38" spans="2:3" ht="15.75">
      <c r="B38" s="91"/>
      <c r="C38" s="91"/>
    </row>
  </sheetData>
  <sheetProtection selectLockedCells="1" selectUnlockedCells="1"/>
  <mergeCells count="61">
    <mergeCell ref="BT4:BX4"/>
    <mergeCell ref="AP4:AT4"/>
    <mergeCell ref="AU4:AY4"/>
    <mergeCell ref="AZ4:BD4"/>
    <mergeCell ref="BE4:BI4"/>
    <mergeCell ref="BJ4:BN4"/>
    <mergeCell ref="BO4:BS4"/>
    <mergeCell ref="BO3:BS3"/>
    <mergeCell ref="BT3:BX3"/>
    <mergeCell ref="B4:F4"/>
    <mergeCell ref="G4:K4"/>
    <mergeCell ref="L4:P4"/>
    <mergeCell ref="Q4:U4"/>
    <mergeCell ref="V4:Z4"/>
    <mergeCell ref="AA4:AE4"/>
    <mergeCell ref="AF4:AJ4"/>
    <mergeCell ref="AK4:AO4"/>
    <mergeCell ref="AK3:AO3"/>
    <mergeCell ref="AP3:AT3"/>
    <mergeCell ref="AU3:AY3"/>
    <mergeCell ref="AZ3:BD3"/>
    <mergeCell ref="BE3:BI3"/>
    <mergeCell ref="BJ3:BN3"/>
    <mergeCell ref="BO2:BS2"/>
    <mergeCell ref="BT2:BX2"/>
    <mergeCell ref="A3:A5"/>
    <mergeCell ref="B3:F3"/>
    <mergeCell ref="G3:K3"/>
    <mergeCell ref="L3:P3"/>
    <mergeCell ref="Q3:U3"/>
    <mergeCell ref="V3:Z3"/>
    <mergeCell ref="AA3:AE3"/>
    <mergeCell ref="AF3:AJ3"/>
    <mergeCell ref="AK2:AO2"/>
    <mergeCell ref="AP2:AT2"/>
    <mergeCell ref="AU2:AY2"/>
    <mergeCell ref="AZ2:BD2"/>
    <mergeCell ref="BE2:BI2"/>
    <mergeCell ref="BJ2:BN2"/>
    <mergeCell ref="BJ1:BN1"/>
    <mergeCell ref="BO1:BS1"/>
    <mergeCell ref="BT1:BX1"/>
    <mergeCell ref="B2:F2"/>
    <mergeCell ref="G2:K2"/>
    <mergeCell ref="L2:P2"/>
    <mergeCell ref="Q2:U2"/>
    <mergeCell ref="V2:Z2"/>
    <mergeCell ref="AA2:AE2"/>
    <mergeCell ref="AF2:AJ2"/>
    <mergeCell ref="AF1:AJ1"/>
    <mergeCell ref="AK1:AO1"/>
    <mergeCell ref="AP1:AT1"/>
    <mergeCell ref="AU1:AY1"/>
    <mergeCell ref="AZ1:BD1"/>
    <mergeCell ref="BE1:BI1"/>
    <mergeCell ref="B1:F1"/>
    <mergeCell ref="G1:K1"/>
    <mergeCell ref="L1:P1"/>
    <mergeCell ref="Q1:U1"/>
    <mergeCell ref="V1:Z1"/>
    <mergeCell ref="AA1:AE1"/>
  </mergeCells>
  <printOptions horizontalCentered="1"/>
  <pageMargins left="0.19652777777777777" right="0.19652777777777777" top="0.6305555555555555" bottom="0.39305555555555555" header="0.31527777777777777" footer="0.19652777777777777"/>
  <pageSetup fitToWidth="0" fitToHeight="1" horizontalDpi="300" verticalDpi="3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80" zoomScaleNormal="75" zoomScaleSheetLayoutView="80" zoomScalePageLayoutView="0" workbookViewId="0" topLeftCell="A3">
      <pane xSplit="1" ySplit="3" topLeftCell="B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B6" sqref="B6"/>
    </sheetView>
  </sheetViews>
  <sheetFormatPr defaultColWidth="5.25390625" defaultRowHeight="12.75"/>
  <cols>
    <col min="1" max="1" width="6.375" style="66" customWidth="1"/>
    <col min="2" max="2" width="25.75390625" style="67" customWidth="1"/>
    <col min="3" max="3" width="30.75390625" style="67" customWidth="1"/>
    <col min="4" max="4" width="10.75390625" style="1" customWidth="1"/>
    <col min="5" max="5" width="7.125" style="68" customWidth="1"/>
    <col min="6" max="6" width="15.75390625" style="1" customWidth="1"/>
    <col min="7" max="7" width="25.75390625" style="67" customWidth="1"/>
    <col min="8" max="8" width="30.75390625" style="67" customWidth="1"/>
    <col min="9" max="9" width="10.75390625" style="1" customWidth="1"/>
    <col min="10" max="10" width="7.125" style="68" customWidth="1"/>
    <col min="11" max="11" width="15.75390625" style="1" customWidth="1"/>
    <col min="12" max="12" width="25.75390625" style="67" customWidth="1"/>
    <col min="13" max="13" width="30.75390625" style="67" customWidth="1"/>
    <col min="14" max="14" width="10.75390625" style="1" customWidth="1"/>
    <col min="15" max="15" width="6.75390625" style="68" customWidth="1"/>
    <col min="16" max="16" width="15.75390625" style="1" customWidth="1"/>
    <col min="17" max="17" width="25.75390625" style="67" customWidth="1"/>
    <col min="18" max="18" width="30.75390625" style="67" customWidth="1"/>
    <col min="19" max="19" width="10.75390625" style="1" customWidth="1"/>
    <col min="20" max="20" width="6.75390625" style="68" customWidth="1"/>
    <col min="21" max="21" width="15.75390625" style="1" customWidth="1"/>
    <col min="22" max="22" width="25.75390625" style="67" customWidth="1"/>
    <col min="23" max="23" width="30.75390625" style="67" customWidth="1"/>
    <col min="24" max="24" width="10.75390625" style="1" customWidth="1"/>
    <col min="25" max="25" width="6.75390625" style="68" customWidth="1"/>
    <col min="26" max="26" width="15.75390625" style="1" customWidth="1"/>
    <col min="27" max="27" width="25.75390625" style="67" customWidth="1"/>
    <col min="28" max="28" width="30.75390625" style="67" customWidth="1"/>
    <col min="29" max="29" width="10.75390625" style="1" customWidth="1"/>
    <col min="30" max="30" width="6.75390625" style="68" customWidth="1"/>
    <col min="31" max="31" width="15.75390625" style="1" customWidth="1"/>
    <col min="32" max="32" width="25.75390625" style="67" customWidth="1"/>
    <col min="33" max="33" width="30.75390625" style="67" customWidth="1"/>
    <col min="34" max="34" width="10.75390625" style="1" customWidth="1"/>
    <col min="35" max="35" width="6.75390625" style="68" customWidth="1"/>
    <col min="36" max="36" width="15.75390625" style="1" customWidth="1"/>
    <col min="37" max="37" width="25.75390625" style="67" customWidth="1"/>
    <col min="38" max="38" width="30.75390625" style="67" customWidth="1"/>
    <col min="39" max="39" width="10.75390625" style="1" customWidth="1"/>
    <col min="40" max="40" width="6.75390625" style="68" customWidth="1"/>
    <col min="41" max="41" width="15.75390625" style="1" customWidth="1"/>
    <col min="42" max="42" width="25.75390625" style="67" customWidth="1"/>
    <col min="43" max="43" width="30.75390625" style="67" customWidth="1"/>
    <col min="44" max="44" width="10.75390625" style="1" customWidth="1"/>
    <col min="45" max="45" width="6.75390625" style="68" customWidth="1"/>
    <col min="46" max="46" width="15.75390625" style="1" customWidth="1"/>
    <col min="47" max="47" width="25.75390625" style="67" customWidth="1"/>
    <col min="48" max="48" width="30.75390625" style="67" customWidth="1"/>
    <col min="49" max="49" width="10.75390625" style="1" customWidth="1"/>
    <col min="50" max="50" width="6.75390625" style="68" customWidth="1"/>
    <col min="51" max="51" width="15.75390625" style="1" customWidth="1"/>
    <col min="52" max="52" width="25.75390625" style="67" customWidth="1"/>
    <col min="53" max="53" width="30.75390625" style="67" customWidth="1"/>
    <col min="54" max="54" width="10.75390625" style="1" customWidth="1"/>
    <col min="55" max="55" width="6.75390625" style="68" customWidth="1"/>
    <col min="56" max="56" width="15.75390625" style="1" customWidth="1"/>
    <col min="57" max="57" width="25.75390625" style="67" customWidth="1"/>
    <col min="58" max="58" width="30.75390625" style="67" customWidth="1"/>
    <col min="59" max="59" width="10.75390625" style="1" customWidth="1"/>
    <col min="60" max="60" width="6.75390625" style="68" customWidth="1"/>
    <col min="61" max="61" width="15.75390625" style="1" customWidth="1"/>
    <col min="62" max="62" width="25.75390625" style="67" customWidth="1"/>
    <col min="63" max="63" width="30.75390625" style="67" customWidth="1"/>
    <col min="64" max="64" width="10.75390625" style="1" customWidth="1"/>
    <col min="65" max="65" width="6.75390625" style="68" customWidth="1"/>
    <col min="66" max="66" width="15.75390625" style="1" customWidth="1"/>
    <col min="67" max="67" width="25.75390625" style="67" customWidth="1"/>
    <col min="68" max="68" width="30.75390625" style="67" customWidth="1"/>
    <col min="69" max="69" width="10.75390625" style="1" customWidth="1"/>
    <col min="70" max="70" width="6.75390625" style="68" customWidth="1"/>
    <col min="71" max="71" width="15.75390625" style="1" customWidth="1"/>
    <col min="72" max="72" width="25.75390625" style="67" customWidth="1"/>
    <col min="73" max="73" width="30.75390625" style="67" customWidth="1"/>
    <col min="74" max="74" width="10.75390625" style="1" customWidth="1"/>
    <col min="75" max="75" width="6.75390625" style="68" customWidth="1"/>
    <col min="76" max="76" width="15.75390625" style="1" customWidth="1"/>
    <col min="77" max="16384" width="5.25390625" style="1" customWidth="1"/>
  </cols>
  <sheetData>
    <row r="1" spans="1:76" ht="15.75">
      <c r="A1" s="69"/>
      <c r="B1" s="155" t="str">
        <f>CONCATENATE('Základní list'!$E$3)</f>
        <v>KP a D 1. kolo</v>
      </c>
      <c r="C1" s="155"/>
      <c r="D1" s="155"/>
      <c r="E1" s="155"/>
      <c r="F1" s="155"/>
      <c r="G1" s="155" t="str">
        <f>CONCATENATE('Základní list'!$E$3)</f>
        <v>KP a D 1. kolo</v>
      </c>
      <c r="H1" s="155"/>
      <c r="I1" s="155"/>
      <c r="J1" s="155"/>
      <c r="K1" s="155"/>
      <c r="L1" s="155" t="str">
        <f>CONCATENATE('Základní list'!$E$3)</f>
        <v>KP a D 1. kolo</v>
      </c>
      <c r="M1" s="155"/>
      <c r="N1" s="155"/>
      <c r="O1" s="155"/>
      <c r="P1" s="155"/>
      <c r="Q1" s="155" t="str">
        <f>CONCATENATE('Základní list'!$E$3)</f>
        <v>KP a D 1. kolo</v>
      </c>
      <c r="R1" s="155"/>
      <c r="S1" s="155"/>
      <c r="T1" s="155"/>
      <c r="U1" s="155"/>
      <c r="V1" s="155" t="str">
        <f>CONCATENATE('Základní list'!$E$3)</f>
        <v>KP a D 1. kolo</v>
      </c>
      <c r="W1" s="155"/>
      <c r="X1" s="155"/>
      <c r="Y1" s="155"/>
      <c r="Z1" s="155"/>
      <c r="AA1" s="155" t="str">
        <f>CONCATENATE('Základní list'!$E$3)</f>
        <v>KP a D 1. kolo</v>
      </c>
      <c r="AB1" s="155"/>
      <c r="AC1" s="155"/>
      <c r="AD1" s="155"/>
      <c r="AE1" s="155"/>
      <c r="AF1" s="155" t="str">
        <f>CONCATENATE('Základní list'!$E$3)</f>
        <v>KP a D 1. kolo</v>
      </c>
      <c r="AG1" s="155"/>
      <c r="AH1" s="155"/>
      <c r="AI1" s="155"/>
      <c r="AJ1" s="155"/>
      <c r="AK1" s="155" t="str">
        <f>CONCATENATE('Základní list'!$E$3)</f>
        <v>KP a D 1. kolo</v>
      </c>
      <c r="AL1" s="155"/>
      <c r="AM1" s="155"/>
      <c r="AN1" s="155"/>
      <c r="AO1" s="155"/>
      <c r="AP1" s="155" t="str">
        <f>CONCATENATE('Základní list'!$E$3)</f>
        <v>KP a D 1. kolo</v>
      </c>
      <c r="AQ1" s="155"/>
      <c r="AR1" s="155"/>
      <c r="AS1" s="155"/>
      <c r="AT1" s="155"/>
      <c r="AU1" s="155" t="str">
        <f>CONCATENATE('Základní list'!$E$3)</f>
        <v>KP a D 1. kolo</v>
      </c>
      <c r="AV1" s="155"/>
      <c r="AW1" s="155"/>
      <c r="AX1" s="155"/>
      <c r="AY1" s="155"/>
      <c r="AZ1" s="155" t="str">
        <f>CONCATENATE('Základní list'!$E$3)</f>
        <v>KP a D 1. kolo</v>
      </c>
      <c r="BA1" s="155"/>
      <c r="BB1" s="155"/>
      <c r="BC1" s="155"/>
      <c r="BD1" s="155"/>
      <c r="BE1" s="155" t="str">
        <f>CONCATENATE('Základní list'!$E$3)</f>
        <v>KP a D 1. kolo</v>
      </c>
      <c r="BF1" s="155"/>
      <c r="BG1" s="155"/>
      <c r="BH1" s="155"/>
      <c r="BI1" s="155"/>
      <c r="BJ1" s="155" t="str">
        <f>CONCATENATE('Základní list'!$E$3)</f>
        <v>KP a D 1. kolo</v>
      </c>
      <c r="BK1" s="155"/>
      <c r="BL1" s="155"/>
      <c r="BM1" s="155"/>
      <c r="BN1" s="155"/>
      <c r="BO1" s="155" t="str">
        <f>CONCATENATE('Základní list'!$E$3)</f>
        <v>KP a D 1. kolo</v>
      </c>
      <c r="BP1" s="155"/>
      <c r="BQ1" s="155"/>
      <c r="BR1" s="155"/>
      <c r="BS1" s="155"/>
      <c r="BT1" s="155" t="str">
        <f>CONCATENATE('Základní list'!$E$3)</f>
        <v>KP a D 1. kolo</v>
      </c>
      <c r="BU1" s="155"/>
      <c r="BV1" s="155"/>
      <c r="BW1" s="155"/>
      <c r="BX1" s="155"/>
    </row>
    <row r="2" spans="1:76" s="71" customFormat="1" ht="12.75">
      <c r="A2" s="70"/>
      <c r="B2" s="156">
        <f>CONCATENATE('Základní list'!$F$4)</f>
      </c>
      <c r="C2" s="156"/>
      <c r="D2" s="156"/>
      <c r="E2" s="156"/>
      <c r="F2" s="156"/>
      <c r="G2" s="156">
        <f>CONCATENATE('Základní list'!$F$4)</f>
      </c>
      <c r="H2" s="156"/>
      <c r="I2" s="156"/>
      <c r="J2" s="156"/>
      <c r="K2" s="156"/>
      <c r="L2" s="156">
        <f>CONCATENATE('Základní list'!$F$4)</f>
      </c>
      <c r="M2" s="156"/>
      <c r="N2" s="156"/>
      <c r="O2" s="156"/>
      <c r="P2" s="156"/>
      <c r="Q2" s="156">
        <f>CONCATENATE('Základní list'!$F$4)</f>
      </c>
      <c r="R2" s="156"/>
      <c r="S2" s="156"/>
      <c r="T2" s="156"/>
      <c r="U2" s="156"/>
      <c r="V2" s="156">
        <f>CONCATENATE('Základní list'!$F$4)</f>
      </c>
      <c r="W2" s="156"/>
      <c r="X2" s="156"/>
      <c r="Y2" s="156"/>
      <c r="Z2" s="156"/>
      <c r="AA2" s="156">
        <f>CONCATENATE('Základní list'!$F$4)</f>
      </c>
      <c r="AB2" s="156"/>
      <c r="AC2" s="156"/>
      <c r="AD2" s="156"/>
      <c r="AE2" s="156"/>
      <c r="AF2" s="156">
        <f>CONCATENATE('Základní list'!$F$4)</f>
      </c>
      <c r="AG2" s="156"/>
      <c r="AH2" s="156"/>
      <c r="AI2" s="156"/>
      <c r="AJ2" s="156"/>
      <c r="AK2" s="156">
        <f>CONCATENATE('Základní list'!$F$4)</f>
      </c>
      <c r="AL2" s="156"/>
      <c r="AM2" s="156"/>
      <c r="AN2" s="156"/>
      <c r="AO2" s="156"/>
      <c r="AP2" s="156">
        <f>CONCATENATE('Základní list'!$F$4)</f>
      </c>
      <c r="AQ2" s="156"/>
      <c r="AR2" s="156"/>
      <c r="AS2" s="156"/>
      <c r="AT2" s="156"/>
      <c r="AU2" s="156">
        <f>CONCATENATE('Základní list'!$F$4)</f>
      </c>
      <c r="AV2" s="156"/>
      <c r="AW2" s="156"/>
      <c r="AX2" s="156"/>
      <c r="AY2" s="156"/>
      <c r="AZ2" s="156">
        <f>CONCATENATE('Základní list'!$F$4)</f>
      </c>
      <c r="BA2" s="156"/>
      <c r="BB2" s="156"/>
      <c r="BC2" s="156"/>
      <c r="BD2" s="156"/>
      <c r="BE2" s="156">
        <f>CONCATENATE('Základní list'!$F$4)</f>
      </c>
      <c r="BF2" s="156"/>
      <c r="BG2" s="156"/>
      <c r="BH2" s="156"/>
      <c r="BI2" s="156"/>
      <c r="BJ2" s="156">
        <f>CONCATENATE('Základní list'!$F$4)</f>
      </c>
      <c r="BK2" s="156"/>
      <c r="BL2" s="156"/>
      <c r="BM2" s="156"/>
      <c r="BN2" s="156"/>
      <c r="BO2" s="156">
        <f>CONCATENATE('Základní list'!$F$4)</f>
      </c>
      <c r="BP2" s="156"/>
      <c r="BQ2" s="156"/>
      <c r="BR2" s="156"/>
      <c r="BS2" s="156"/>
      <c r="BT2" s="156">
        <f>CONCATENATE('Základní list'!$F$4)</f>
      </c>
      <c r="BU2" s="156"/>
      <c r="BV2" s="156"/>
      <c r="BW2" s="156"/>
      <c r="BX2" s="156"/>
    </row>
    <row r="3" spans="1:76" ht="16.5" customHeight="1">
      <c r="A3" s="157" t="s">
        <v>114</v>
      </c>
      <c r="B3" s="158" t="s">
        <v>115</v>
      </c>
      <c r="C3" s="158"/>
      <c r="D3" s="158"/>
      <c r="E3" s="158"/>
      <c r="F3" s="158"/>
      <c r="G3" s="158" t="s">
        <v>115</v>
      </c>
      <c r="H3" s="158"/>
      <c r="I3" s="158"/>
      <c r="J3" s="158"/>
      <c r="K3" s="158" t="s">
        <v>116</v>
      </c>
      <c r="L3" s="158" t="s">
        <v>115</v>
      </c>
      <c r="M3" s="158"/>
      <c r="N3" s="158"/>
      <c r="O3" s="158"/>
      <c r="P3" s="158" t="s">
        <v>116</v>
      </c>
      <c r="Q3" s="158" t="s">
        <v>115</v>
      </c>
      <c r="R3" s="158"/>
      <c r="S3" s="158"/>
      <c r="T3" s="158"/>
      <c r="U3" s="158" t="s">
        <v>116</v>
      </c>
      <c r="V3" s="158" t="s">
        <v>115</v>
      </c>
      <c r="W3" s="158"/>
      <c r="X3" s="158"/>
      <c r="Y3" s="158"/>
      <c r="Z3" s="158" t="s">
        <v>116</v>
      </c>
      <c r="AA3" s="158" t="s">
        <v>115</v>
      </c>
      <c r="AB3" s="158"/>
      <c r="AC3" s="158"/>
      <c r="AD3" s="158"/>
      <c r="AE3" s="158" t="s">
        <v>116</v>
      </c>
      <c r="AF3" s="158" t="s">
        <v>115</v>
      </c>
      <c r="AG3" s="158"/>
      <c r="AH3" s="158"/>
      <c r="AI3" s="158"/>
      <c r="AJ3" s="158" t="s">
        <v>116</v>
      </c>
      <c r="AK3" s="158" t="s">
        <v>115</v>
      </c>
      <c r="AL3" s="158"/>
      <c r="AM3" s="158"/>
      <c r="AN3" s="158"/>
      <c r="AO3" s="158" t="s">
        <v>116</v>
      </c>
      <c r="AP3" s="158" t="s">
        <v>115</v>
      </c>
      <c r="AQ3" s="158"/>
      <c r="AR3" s="158"/>
      <c r="AS3" s="158"/>
      <c r="AT3" s="158" t="s">
        <v>116</v>
      </c>
      <c r="AU3" s="158" t="s">
        <v>115</v>
      </c>
      <c r="AV3" s="158"/>
      <c r="AW3" s="158"/>
      <c r="AX3" s="158"/>
      <c r="AY3" s="158" t="s">
        <v>116</v>
      </c>
      <c r="AZ3" s="158" t="s">
        <v>115</v>
      </c>
      <c r="BA3" s="158"/>
      <c r="BB3" s="158"/>
      <c r="BC3" s="158"/>
      <c r="BD3" s="158" t="s">
        <v>116</v>
      </c>
      <c r="BE3" s="158" t="s">
        <v>115</v>
      </c>
      <c r="BF3" s="158"/>
      <c r="BG3" s="158"/>
      <c r="BH3" s="158"/>
      <c r="BI3" s="158" t="s">
        <v>116</v>
      </c>
      <c r="BJ3" s="158" t="s">
        <v>115</v>
      </c>
      <c r="BK3" s="158"/>
      <c r="BL3" s="158"/>
      <c r="BM3" s="158"/>
      <c r="BN3" s="158" t="s">
        <v>116</v>
      </c>
      <c r="BO3" s="158" t="s">
        <v>115</v>
      </c>
      <c r="BP3" s="158"/>
      <c r="BQ3" s="158"/>
      <c r="BR3" s="158"/>
      <c r="BS3" s="158" t="s">
        <v>116</v>
      </c>
      <c r="BT3" s="158" t="s">
        <v>115</v>
      </c>
      <c r="BU3" s="158"/>
      <c r="BV3" s="158"/>
      <c r="BW3" s="158"/>
      <c r="BX3" s="158" t="s">
        <v>116</v>
      </c>
    </row>
    <row r="4" spans="1:76" s="68" customFormat="1" ht="16.5" customHeight="1">
      <c r="A4" s="157"/>
      <c r="B4" s="159" t="str">
        <f>IF(ISBLANK('Základní list'!$C11),"",'Základní list'!$A11)</f>
        <v>A</v>
      </c>
      <c r="C4" s="159"/>
      <c r="D4" s="159"/>
      <c r="E4" s="159"/>
      <c r="F4" s="159"/>
      <c r="G4" s="159" t="str">
        <f>IF(ISBLANK('Základní list'!$C12),"",'Základní list'!$A12)</f>
        <v>B</v>
      </c>
      <c r="H4" s="159"/>
      <c r="I4" s="159"/>
      <c r="J4" s="159"/>
      <c r="K4" s="159"/>
      <c r="L4" s="159" t="str">
        <f>IF(ISBLANK('Základní list'!$C13),"",'Základní list'!$A13)</f>
        <v>C</v>
      </c>
      <c r="M4" s="159"/>
      <c r="N4" s="159"/>
      <c r="O4" s="159"/>
      <c r="P4" s="159"/>
      <c r="Q4" s="159" t="str">
        <f>IF(ISBLANK('Základní list'!$C14),"",'Základní list'!$A14)</f>
        <v>D</v>
      </c>
      <c r="R4" s="159"/>
      <c r="S4" s="159"/>
      <c r="T4" s="159"/>
      <c r="U4" s="159"/>
      <c r="V4" s="159" t="str">
        <f>IF(ISBLANK('Základní list'!$C15),"",'Základní list'!$A15)</f>
        <v>E</v>
      </c>
      <c r="W4" s="159"/>
      <c r="X4" s="159"/>
      <c r="Y4" s="159"/>
      <c r="Z4" s="159"/>
      <c r="AA4" s="159" t="str">
        <f>IF(ISBLANK('Základní list'!$C16),"",'Základní list'!$A16)</f>
        <v>F</v>
      </c>
      <c r="AB4" s="159"/>
      <c r="AC4" s="159"/>
      <c r="AD4" s="159"/>
      <c r="AE4" s="159"/>
      <c r="AF4" s="159" t="str">
        <f>IF(ISBLANK('Základní list'!$C17),"",'Základní list'!$A17)</f>
        <v>G</v>
      </c>
      <c r="AG4" s="159"/>
      <c r="AH4" s="159"/>
      <c r="AI4" s="159"/>
      <c r="AJ4" s="159"/>
      <c r="AK4" s="159" t="str">
        <f>IF(ISBLANK('Základní list'!$C18),"",'Základní list'!$A18)</f>
        <v>H</v>
      </c>
      <c r="AL4" s="159"/>
      <c r="AM4" s="159"/>
      <c r="AN4" s="159"/>
      <c r="AO4" s="159"/>
      <c r="AP4" s="159" t="str">
        <f>IF(ISBLANK('Základní list'!$C19),"",'Základní list'!$A19)</f>
        <v>I</v>
      </c>
      <c r="AQ4" s="159"/>
      <c r="AR4" s="159"/>
      <c r="AS4" s="159"/>
      <c r="AT4" s="159"/>
      <c r="AU4" s="159" t="str">
        <f>IF(ISBLANK('Základní list'!$C20),"",'Základní list'!$A20)</f>
        <v>J</v>
      </c>
      <c r="AV4" s="159"/>
      <c r="AW4" s="159"/>
      <c r="AX4" s="159"/>
      <c r="AY4" s="159"/>
      <c r="AZ4" s="159" t="str">
        <f>IF(ISBLANK('Základní list'!$C21),"",'Základní list'!$A21)</f>
        <v>K</v>
      </c>
      <c r="BA4" s="159"/>
      <c r="BB4" s="159"/>
      <c r="BC4" s="159"/>
      <c r="BD4" s="159"/>
      <c r="BE4" s="159" t="str">
        <f>IF(ISBLANK('Základní list'!$C22),"",'Základní list'!$A22)</f>
        <v>L</v>
      </c>
      <c r="BF4" s="159"/>
      <c r="BG4" s="159"/>
      <c r="BH4" s="159"/>
      <c r="BI4" s="159"/>
      <c r="BJ4" s="159" t="str">
        <f>IF(ISBLANK('Základní list'!$C23),"",'Základní list'!$A23)</f>
        <v>M</v>
      </c>
      <c r="BK4" s="159"/>
      <c r="BL4" s="159"/>
      <c r="BM4" s="159"/>
      <c r="BN4" s="159"/>
      <c r="BO4" s="159" t="str">
        <f>IF(ISBLANK('Základní list'!$C24),"",'Základní list'!$A24)</f>
        <v>O</v>
      </c>
      <c r="BP4" s="159"/>
      <c r="BQ4" s="159"/>
      <c r="BR4" s="159"/>
      <c r="BS4" s="159"/>
      <c r="BT4" s="159" t="str">
        <f>IF(ISBLANK('Základní list'!$C25),"",'Základní list'!$A25)</f>
        <v>P</v>
      </c>
      <c r="BU4" s="159"/>
      <c r="BV4" s="159"/>
      <c r="BW4" s="159"/>
      <c r="BX4" s="159"/>
    </row>
    <row r="5" spans="1:76" s="75" customFormat="1" ht="12.75">
      <c r="A5" s="157"/>
      <c r="B5" s="72" t="s">
        <v>78</v>
      </c>
      <c r="C5" s="72" t="s">
        <v>117</v>
      </c>
      <c r="D5" s="72" t="s">
        <v>118</v>
      </c>
      <c r="E5" s="73" t="s">
        <v>119</v>
      </c>
      <c r="F5" s="74" t="s">
        <v>116</v>
      </c>
      <c r="G5" s="72" t="s">
        <v>78</v>
      </c>
      <c r="H5" s="72" t="s">
        <v>117</v>
      </c>
      <c r="I5" s="72" t="s">
        <v>118</v>
      </c>
      <c r="J5" s="73" t="s">
        <v>119</v>
      </c>
      <c r="K5" s="74" t="s">
        <v>116</v>
      </c>
      <c r="L5" s="72" t="s">
        <v>78</v>
      </c>
      <c r="M5" s="72" t="s">
        <v>117</v>
      </c>
      <c r="N5" s="72" t="s">
        <v>118</v>
      </c>
      <c r="O5" s="73" t="s">
        <v>119</v>
      </c>
      <c r="P5" s="74" t="s">
        <v>116</v>
      </c>
      <c r="Q5" s="72" t="s">
        <v>78</v>
      </c>
      <c r="R5" s="72" t="s">
        <v>117</v>
      </c>
      <c r="S5" s="72" t="s">
        <v>118</v>
      </c>
      <c r="T5" s="73" t="s">
        <v>119</v>
      </c>
      <c r="U5" s="74" t="s">
        <v>116</v>
      </c>
      <c r="V5" s="72" t="s">
        <v>78</v>
      </c>
      <c r="W5" s="72" t="s">
        <v>117</v>
      </c>
      <c r="X5" s="72" t="s">
        <v>118</v>
      </c>
      <c r="Y5" s="73" t="s">
        <v>119</v>
      </c>
      <c r="Z5" s="74" t="s">
        <v>116</v>
      </c>
      <c r="AA5" s="72" t="s">
        <v>78</v>
      </c>
      <c r="AB5" s="72" t="s">
        <v>117</v>
      </c>
      <c r="AC5" s="72" t="s">
        <v>118</v>
      </c>
      <c r="AD5" s="73" t="s">
        <v>119</v>
      </c>
      <c r="AE5" s="74" t="s">
        <v>116</v>
      </c>
      <c r="AF5" s="72" t="s">
        <v>78</v>
      </c>
      <c r="AG5" s="72" t="s">
        <v>117</v>
      </c>
      <c r="AH5" s="72" t="s">
        <v>118</v>
      </c>
      <c r="AI5" s="73" t="s">
        <v>119</v>
      </c>
      <c r="AJ5" s="74" t="s">
        <v>116</v>
      </c>
      <c r="AK5" s="72" t="s">
        <v>78</v>
      </c>
      <c r="AL5" s="72" t="s">
        <v>117</v>
      </c>
      <c r="AM5" s="72" t="s">
        <v>118</v>
      </c>
      <c r="AN5" s="73" t="s">
        <v>119</v>
      </c>
      <c r="AO5" s="74" t="s">
        <v>116</v>
      </c>
      <c r="AP5" s="72" t="s">
        <v>78</v>
      </c>
      <c r="AQ5" s="72" t="s">
        <v>117</v>
      </c>
      <c r="AR5" s="72" t="s">
        <v>118</v>
      </c>
      <c r="AS5" s="73" t="s">
        <v>119</v>
      </c>
      <c r="AT5" s="74" t="s">
        <v>116</v>
      </c>
      <c r="AU5" s="72" t="s">
        <v>78</v>
      </c>
      <c r="AV5" s="72" t="s">
        <v>117</v>
      </c>
      <c r="AW5" s="72" t="s">
        <v>118</v>
      </c>
      <c r="AX5" s="73" t="s">
        <v>119</v>
      </c>
      <c r="AY5" s="74" t="s">
        <v>116</v>
      </c>
      <c r="AZ5" s="72" t="s">
        <v>78</v>
      </c>
      <c r="BA5" s="72" t="s">
        <v>117</v>
      </c>
      <c r="BB5" s="72" t="s">
        <v>118</v>
      </c>
      <c r="BC5" s="73" t="s">
        <v>119</v>
      </c>
      <c r="BD5" s="74" t="s">
        <v>116</v>
      </c>
      <c r="BE5" s="72" t="s">
        <v>78</v>
      </c>
      <c r="BF5" s="72" t="s">
        <v>117</v>
      </c>
      <c r="BG5" s="72" t="s">
        <v>118</v>
      </c>
      <c r="BH5" s="73" t="s">
        <v>119</v>
      </c>
      <c r="BI5" s="74" t="s">
        <v>116</v>
      </c>
      <c r="BJ5" s="72" t="s">
        <v>78</v>
      </c>
      <c r="BK5" s="72" t="s">
        <v>117</v>
      </c>
      <c r="BL5" s="72" t="s">
        <v>118</v>
      </c>
      <c r="BM5" s="73" t="s">
        <v>119</v>
      </c>
      <c r="BN5" s="74" t="s">
        <v>116</v>
      </c>
      <c r="BO5" s="72" t="s">
        <v>78</v>
      </c>
      <c r="BP5" s="72" t="s">
        <v>117</v>
      </c>
      <c r="BQ5" s="72" t="s">
        <v>118</v>
      </c>
      <c r="BR5" s="73" t="s">
        <v>119</v>
      </c>
      <c r="BS5" s="74" t="s">
        <v>116</v>
      </c>
      <c r="BT5" s="72" t="s">
        <v>78</v>
      </c>
      <c r="BU5" s="72" t="s">
        <v>117</v>
      </c>
      <c r="BV5" s="72" t="s">
        <v>118</v>
      </c>
      <c r="BW5" s="73" t="s">
        <v>119</v>
      </c>
      <c r="BX5" s="74" t="s">
        <v>116</v>
      </c>
    </row>
    <row r="6" spans="1:76" s="82" customFormat="1" ht="34.5" customHeight="1">
      <c r="A6" s="76">
        <v>1</v>
      </c>
      <c r="B6" s="77" t="str">
        <f>IF(ISNA(MATCH(CONCATENATE(B$4,$A6),Divize!$X:$X,0)),"",INDEX(Divize!$L:$L,MATCH(CONCATENATE(B$4,$A6),Divize!$X:$X,0),1))</f>
        <v>Duraj Filip</v>
      </c>
      <c r="C6" s="78"/>
      <c r="D6" s="81">
        <f>IF(B6="","",'2. závod'!D6)</f>
        <v>2870</v>
      </c>
      <c r="E6" s="79">
        <f aca="true" t="shared" si="0" ref="E6:E35">IF(D6="","",RANK(D6,D$1:D$65536,0)+(COUNT(D$1:D$65536)+1-RANK(D6,D$1:D$65536,0)-RANK(D6,D$1:D$65536,1))/2)</f>
        <v>1</v>
      </c>
      <c r="F6" s="80"/>
      <c r="G6" s="77">
        <f>IF(ISNA(MATCH(CONCATENATE(G$4,$A6),Divize!$X:$X,0)),"",INDEX(Divize!$L:$L,MATCH(CONCATENATE(G$4,$A6),Divize!$X:$X,0),1))</f>
      </c>
      <c r="H6" s="78"/>
      <c r="I6" s="81">
        <f>IF(G6="","",'2. závod'!I6)</f>
      </c>
      <c r="J6" s="79">
        <f aca="true" t="shared" si="1" ref="J6:J35">IF(I6="","",RANK(I6,I$1:I$65536,0)+(COUNT(I$1:I$65536)+1-RANK(I6,I$1:I$65536,0)-RANK(I6,I$1:I$65536,1))/2)</f>
      </c>
      <c r="K6" s="80"/>
      <c r="L6" s="77">
        <f>IF(ISNA(MATCH(CONCATENATE(L$4,$A6),Divize!$X:$X,0)),"",INDEX(Divize!$L:$L,MATCH(CONCATENATE(L$4,$A6),Divize!$X:$X,0),1))</f>
      </c>
      <c r="M6" s="78"/>
      <c r="N6" s="81">
        <f>IF(L6="","",'2. závod'!N6)</f>
      </c>
      <c r="O6" s="79">
        <f aca="true" t="shared" si="2" ref="O6:O35">IF(N6="","",RANK(N6,N$1:N$65536,0)+(COUNT(N$1:N$65536)+1-RANK(N6,N$1:N$65536,0)-RANK(N6,N$1:N$65536,1))/2)</f>
      </c>
      <c r="P6" s="80"/>
      <c r="Q6" s="77">
        <f>IF(ISNA(MATCH(CONCATENATE(Q$4,$A6),Divize!$X:$X,0)),"",INDEX(Divize!$L:$L,MATCH(CONCATENATE(Q$4,$A6),Divize!$X:$X,0),1))</f>
      </c>
      <c r="R6" s="78"/>
      <c r="S6" s="81">
        <f>IF(Q6="","",'2. závod'!S6)</f>
      </c>
      <c r="T6" s="79">
        <f aca="true" t="shared" si="3" ref="T6:T35">IF(S6="","",RANK(S6,S$1:S$65536,0)+(COUNT(S$1:S$65536)+1-RANK(S6,S$1:S$65536,0)-RANK(S6,S$1:S$65536,1))/2)</f>
      </c>
      <c r="U6" s="80"/>
      <c r="V6" s="77">
        <f>IF(ISNA(MATCH(CONCATENATE(V$4,$A6),Divize!$X:$X,0)),"",INDEX(Divize!$L:$L,MATCH(CONCATENATE(V$4,$A6),Divize!$X:$X,0),1))</f>
      </c>
      <c r="W6" s="78"/>
      <c r="X6" s="81">
        <f>IF(V6="","",'2. závod'!X6)</f>
      </c>
      <c r="Y6" s="79">
        <f aca="true" t="shared" si="4" ref="Y6:Y35">IF(X6="","",RANK(X6,X$1:X$65536,0)+(COUNT(X$1:X$65536)+1-RANK(X6,X$1:X$65536,0)-RANK(X6,X$1:X$65536,1))/2)</f>
      </c>
      <c r="Z6" s="80"/>
      <c r="AA6" s="77">
        <f>IF(ISNA(MATCH(CONCATENATE(AA$4,$A6),Divize!$X:$X,0)),"",INDEX(Divize!$L:$L,MATCH(CONCATENATE(AA$4,$A6),Divize!$X:$X,0),1))</f>
      </c>
      <c r="AB6" s="78"/>
      <c r="AC6" s="81">
        <f>IF(AA6="","",'2. závod'!AC6)</f>
      </c>
      <c r="AD6" s="79">
        <f aca="true" t="shared" si="5" ref="AD6:AD35">IF(AC6="","",RANK(AC6,AC$1:AC$65536,0)+(COUNT(AC$1:AC$65536)+1-RANK(AC6,AC$1:AC$65536,0)-RANK(AC6,AC$1:AC$65536,1))/2)</f>
      </c>
      <c r="AE6" s="80"/>
      <c r="AF6" s="77">
        <f>IF(ISNA(MATCH(CONCATENATE(AF$4,$A6),Divize!$X:$X,0)),"",INDEX(Divize!$L:$L,MATCH(CONCATENATE(AF$4,$A6),Divize!$X:$X,0),1))</f>
      </c>
      <c r="AG6" s="78"/>
      <c r="AH6" s="81">
        <f>IF(AF6="","",'2. závod'!AH6)</f>
      </c>
      <c r="AI6" s="79">
        <f aca="true" t="shared" si="6" ref="AI6:AI35">IF(AH6="","",RANK(AH6,AH$1:AH$65536,0)+(COUNT(AH$1:AH$65536)+1-RANK(AH6,AH$1:AH$65536,0)-RANK(AH6,AH$1:AH$65536,1))/2)</f>
      </c>
      <c r="AJ6" s="80"/>
      <c r="AK6" s="77">
        <f>IF(ISNA(MATCH(CONCATENATE(AK$4,$A6),Divize!$X:$X,0)),"",INDEX(Divize!$L:$L,MATCH(CONCATENATE(AK$4,$A6),Divize!$X:$X,0),1))</f>
      </c>
      <c r="AL6" s="78"/>
      <c r="AM6" s="81">
        <f>IF(AK6="","",'2. závod'!AM6)</f>
      </c>
      <c r="AN6" s="79">
        <f aca="true" t="shared" si="7" ref="AN6:AN35">IF(AM6="","",RANK(AM6,AM$1:AM$65536,0)+(COUNT(AM$1:AM$65536)+1-RANK(AM6,AM$1:AM$65536,0)-RANK(AM6,AM$1:AM$65536,1))/2)</f>
      </c>
      <c r="AO6" s="80"/>
      <c r="AP6" s="77">
        <f>IF(ISNA(MATCH(CONCATENATE(AP$4,$A6),Divize!$X:$X,0)),"",INDEX(Divize!$L:$L,MATCH(CONCATENATE(AP$4,$A6),Divize!$X:$X,0),1))</f>
      </c>
      <c r="AQ6" s="78"/>
      <c r="AR6" s="81">
        <f>IF(AP6="","",'2. závod'!AR6)</f>
      </c>
      <c r="AS6" s="79">
        <f aca="true" t="shared" si="8" ref="AS6:AS35">IF(AR6="","",RANK(AR6,AR$1:AR$65536,0)+(COUNT(AR$1:AR$65536)+1-RANK(AR6,AR$1:AR$65536,0)-RANK(AR6,AR$1:AR$65536,1))/2)</f>
      </c>
      <c r="AT6" s="80"/>
      <c r="AU6" s="77">
        <f>IF(ISNA(MATCH(CONCATENATE(AU$4,$A6),Divize!$X:$X,0)),"",INDEX(Divize!$L:$L,MATCH(CONCATENATE(AU$4,$A6),Divize!$X:$X,0),1))</f>
      </c>
      <c r="AV6" s="78"/>
      <c r="AW6" s="81">
        <f>IF(AU6="","",'2. závod'!AW6)</f>
      </c>
      <c r="AX6" s="79">
        <f aca="true" t="shared" si="9" ref="AX6:AX35">IF(AW6="","",RANK(AW6,AW$1:AW$65536,0)+(COUNT(AW$1:AW$65536)+1-RANK(AW6,AW$1:AW$65536,0)-RANK(AW6,AW$1:AW$65536,1))/2)</f>
      </c>
      <c r="AY6" s="80"/>
      <c r="AZ6" s="77">
        <f>IF(ISNA(MATCH(CONCATENATE(AZ$4,$A6),Divize!$X:$X,0)),"",INDEX(Divize!$L:$L,MATCH(CONCATENATE(AZ$4,$A6),Divize!$X:$X,0),1))</f>
      </c>
      <c r="BA6" s="78"/>
      <c r="BB6" s="81">
        <f>IF(AZ6="","",'2. závod'!BB6)</f>
      </c>
      <c r="BC6" s="79">
        <f aca="true" t="shared" si="10" ref="BC6:BC35">IF(BB6="","",RANK(BB6,BB$1:BB$65536,0)+(COUNT(BB$1:BB$65536)+1-RANK(BB6,BB$1:BB$65536,0)-RANK(BB6,BB$1:BB$65536,1))/2)</f>
      </c>
      <c r="BD6" s="80"/>
      <c r="BE6" s="77">
        <f>IF(ISNA(MATCH(CONCATENATE(BE$4,$A6),Divize!$X:$X,0)),"",INDEX(Divize!$L:$L,MATCH(CONCATENATE(BE$4,$A6),Divize!$X:$X,0),1))</f>
      </c>
      <c r="BF6" s="78"/>
      <c r="BG6" s="81">
        <f>IF(BE6="","",'2. závod'!BG6)</f>
      </c>
      <c r="BH6" s="79">
        <f aca="true" t="shared" si="11" ref="BH6:BH35">IF(BG6="","",RANK(BG6,BG$1:BG$65536,0)+(COUNT(BG$1:BG$65536)+1-RANK(BG6,BG$1:BG$65536,0)-RANK(BG6,BG$1:BG$65536,1))/2)</f>
      </c>
      <c r="BI6" s="80"/>
      <c r="BJ6" s="77">
        <f>IF(ISNA(MATCH(CONCATENATE(BJ$4,$A6),Divize!$X:$X,0)),"",INDEX(Divize!$L:$L,MATCH(CONCATENATE(BJ$4,$A6),Divize!$X:$X,0),1))</f>
      </c>
      <c r="BK6" s="78"/>
      <c r="BL6" s="81">
        <f>IF(BJ6="","",'2. závod'!BL6)</f>
      </c>
      <c r="BM6" s="79">
        <f aca="true" t="shared" si="12" ref="BM6:BM35">IF(BL6="","",RANK(BL6,BL$1:BL$65536,0)+(COUNT(BL$1:BL$65536)+1-RANK(BL6,BL$1:BL$65536,0)-RANK(BL6,BL$1:BL$65536,1))/2)</f>
      </c>
      <c r="BN6" s="80"/>
      <c r="BO6" s="77">
        <f>IF(ISNA(MATCH(CONCATENATE(BO$4,$A6),Divize!$X:$X,0)),"",INDEX(Divize!$L:$L,MATCH(CONCATENATE(BO$4,$A6),Divize!$X:$X,0),1))</f>
      </c>
      <c r="BP6" s="78"/>
      <c r="BQ6" s="81">
        <f>IF(BO6="","",'2. závod'!BQ6)</f>
      </c>
      <c r="BR6" s="79">
        <f aca="true" t="shared" si="13" ref="BR6:BR35">IF(BQ6="","",RANK(BQ6,BQ$1:BQ$65536,0)+(COUNT(BQ$1:BQ$65536)+1-RANK(BQ6,BQ$1:BQ$65536,0)-RANK(BQ6,BQ$1:BQ$65536,1))/2)</f>
      </c>
      <c r="BS6" s="80"/>
      <c r="BT6" s="77">
        <f>IF(ISNA(MATCH(CONCATENATE(BT$4,$A6),Divize!$X:$X,0)),"",INDEX(Divize!$L:$L,MATCH(CONCATENATE(BT$4,$A6),Divize!$X:$X,0),1))</f>
      </c>
      <c r="BU6" s="78"/>
      <c r="BV6" s="81">
        <f>IF(BT6="","",'2. závod'!BV6)</f>
      </c>
      <c r="BW6" s="79">
        <f aca="true" t="shared" si="14" ref="BW6:BW35">IF(BV6="","",RANK(BV6,BV$1:BV$65536,0)+(COUNT(BV$1:BV$65536)+1-RANK(BV6,BV$1:BV$65536,0)-RANK(BV6,BV$1:BV$65536,1))/2)</f>
      </c>
      <c r="BX6" s="80"/>
    </row>
    <row r="7" spans="1:76" s="82" customFormat="1" ht="34.5" customHeight="1">
      <c r="A7" s="83">
        <v>2</v>
      </c>
      <c r="B7" s="77">
        <f>IF(ISNA(MATCH(CONCATENATE(B$4,$A7),Divize!$X:$X,0)),"",INDEX(Divize!$L:$L,MATCH(CONCATENATE(B$4,$A7),Divize!$X:$X,0),1))</f>
      </c>
      <c r="C7" s="78"/>
      <c r="D7" s="81">
        <f>IF(B7="","",'2. závod'!D7)</f>
      </c>
      <c r="E7" s="79">
        <f t="shared" si="0"/>
      </c>
      <c r="F7" s="84"/>
      <c r="G7" s="77">
        <f>IF(ISNA(MATCH(CONCATENATE(G$4,$A7),Divize!$X:$X,0)),"",INDEX(Divize!$L:$L,MATCH(CONCATENATE(G$4,$A7),Divize!$X:$X,0),1))</f>
      </c>
      <c r="H7" s="78"/>
      <c r="I7" s="81">
        <f>IF(G7="","",'2. závod'!I7)</f>
      </c>
      <c r="J7" s="79">
        <f t="shared" si="1"/>
      </c>
      <c r="K7" s="84"/>
      <c r="L7" s="77">
        <f>IF(ISNA(MATCH(CONCATENATE(L$4,$A7),Divize!$X:$X,0)),"",INDEX(Divize!$L:$L,MATCH(CONCATENATE(L$4,$A7),Divize!$X:$X,0),1))</f>
      </c>
      <c r="M7" s="78"/>
      <c r="N7" s="81">
        <f>IF(L7="","",'2. závod'!N7)</f>
      </c>
      <c r="O7" s="79">
        <f t="shared" si="2"/>
      </c>
      <c r="P7" s="84"/>
      <c r="Q7" s="77">
        <f>IF(ISNA(MATCH(CONCATENATE(Q$4,$A7),Divize!$X:$X,0)),"",INDEX(Divize!$L:$L,MATCH(CONCATENATE(Q$4,$A7),Divize!$X:$X,0),1))</f>
      </c>
      <c r="R7" s="78"/>
      <c r="S7" s="81">
        <f>IF(Q7="","",'2. závod'!S7)</f>
      </c>
      <c r="T7" s="79">
        <f t="shared" si="3"/>
      </c>
      <c r="U7" s="84"/>
      <c r="V7" s="77">
        <f>IF(ISNA(MATCH(CONCATENATE(V$4,$A7),Divize!$X:$X,0)),"",INDEX(Divize!$L:$L,MATCH(CONCATENATE(V$4,$A7),Divize!$X:$X,0),1))</f>
      </c>
      <c r="W7" s="78"/>
      <c r="X7" s="81">
        <f>IF(V7="","",'2. závod'!X7)</f>
      </c>
      <c r="Y7" s="79">
        <f t="shared" si="4"/>
      </c>
      <c r="Z7" s="84"/>
      <c r="AA7" s="77">
        <f>IF(ISNA(MATCH(CONCATENATE(AA$4,$A7),Divize!$X:$X,0)),"",INDEX(Divize!$L:$L,MATCH(CONCATENATE(AA$4,$A7),Divize!$X:$X,0),1))</f>
      </c>
      <c r="AB7" s="78"/>
      <c r="AC7" s="81">
        <f>IF(AA7="","",'2. závod'!AC7)</f>
      </c>
      <c r="AD7" s="79">
        <f t="shared" si="5"/>
      </c>
      <c r="AE7" s="84"/>
      <c r="AF7" s="77">
        <f>IF(ISNA(MATCH(CONCATENATE(AF$4,$A7),Divize!$X:$X,0)),"",INDEX(Divize!$L:$L,MATCH(CONCATENATE(AF$4,$A7),Divize!$X:$X,0),1))</f>
      </c>
      <c r="AG7" s="78"/>
      <c r="AH7" s="81">
        <f>IF(AF7="","",'2. závod'!AH7)</f>
      </c>
      <c r="AI7" s="79">
        <f t="shared" si="6"/>
      </c>
      <c r="AJ7" s="84"/>
      <c r="AK7" s="77">
        <f>IF(ISNA(MATCH(CONCATENATE(AK$4,$A7),Divize!$X:$X,0)),"",INDEX(Divize!$L:$L,MATCH(CONCATENATE(AK$4,$A7),Divize!$X:$X,0),1))</f>
      </c>
      <c r="AL7" s="78"/>
      <c r="AM7" s="81">
        <f>IF(AK7="","",'2. závod'!AM7)</f>
      </c>
      <c r="AN7" s="79">
        <f t="shared" si="7"/>
      </c>
      <c r="AO7" s="84"/>
      <c r="AP7" s="77">
        <f>IF(ISNA(MATCH(CONCATENATE(AP$4,$A7),Divize!$X:$X,0)),"",INDEX(Divize!$L:$L,MATCH(CONCATENATE(AP$4,$A7),Divize!$X:$X,0),1))</f>
      </c>
      <c r="AQ7" s="78"/>
      <c r="AR7" s="81">
        <f>IF(AP7="","",'2. závod'!AR7)</f>
      </c>
      <c r="AS7" s="79">
        <f t="shared" si="8"/>
      </c>
      <c r="AT7" s="84"/>
      <c r="AU7" s="77">
        <f>IF(ISNA(MATCH(CONCATENATE(AU$4,$A7),Divize!$X:$X,0)),"",INDEX(Divize!$L:$L,MATCH(CONCATENATE(AU$4,$A7),Divize!$X:$X,0),1))</f>
      </c>
      <c r="AV7" s="78"/>
      <c r="AW7" s="81">
        <f>IF(AU7="","",'2. závod'!AW7)</f>
      </c>
      <c r="AX7" s="79">
        <f t="shared" si="9"/>
      </c>
      <c r="AY7" s="84"/>
      <c r="AZ7" s="77">
        <f>IF(ISNA(MATCH(CONCATENATE(AZ$4,$A7),Divize!$X:$X,0)),"",INDEX(Divize!$L:$L,MATCH(CONCATENATE(AZ$4,$A7),Divize!$X:$X,0),1))</f>
      </c>
      <c r="BA7" s="78"/>
      <c r="BB7" s="81">
        <f>IF(AZ7="","",'2. závod'!BB7)</f>
      </c>
      <c r="BC7" s="79">
        <f t="shared" si="10"/>
      </c>
      <c r="BD7" s="84"/>
      <c r="BE7" s="77">
        <f>IF(ISNA(MATCH(CONCATENATE(BE$4,$A7),Divize!$X:$X,0)),"",INDEX(Divize!$L:$L,MATCH(CONCATENATE(BE$4,$A7),Divize!$X:$X,0),1))</f>
      </c>
      <c r="BF7" s="78"/>
      <c r="BG7" s="81">
        <f>IF(BE7="","",'2. závod'!BG7)</f>
      </c>
      <c r="BH7" s="79">
        <f t="shared" si="11"/>
      </c>
      <c r="BI7" s="84"/>
      <c r="BJ7" s="77">
        <f>IF(ISNA(MATCH(CONCATENATE(BJ$4,$A7),Divize!$X:$X,0)),"",INDEX(Divize!$L:$L,MATCH(CONCATENATE(BJ$4,$A7),Divize!$X:$X,0),1))</f>
      </c>
      <c r="BK7" s="78"/>
      <c r="BL7" s="81">
        <f>IF(BJ7="","",'2. závod'!BL7)</f>
      </c>
      <c r="BM7" s="79">
        <f t="shared" si="12"/>
      </c>
      <c r="BN7" s="84"/>
      <c r="BO7" s="77">
        <f>IF(ISNA(MATCH(CONCATENATE(BO$4,$A7),Divize!$X:$X,0)),"",INDEX(Divize!$L:$L,MATCH(CONCATENATE(BO$4,$A7),Divize!$X:$X,0),1))</f>
      </c>
      <c r="BP7" s="78"/>
      <c r="BQ7" s="81">
        <f>IF(BO7="","",'2. závod'!BQ7)</f>
      </c>
      <c r="BR7" s="79">
        <f t="shared" si="13"/>
      </c>
      <c r="BS7" s="84"/>
      <c r="BT7" s="77">
        <f>IF(ISNA(MATCH(CONCATENATE(BT$4,$A7),Divize!$X:$X,0)),"",INDEX(Divize!$L:$L,MATCH(CONCATENATE(BT$4,$A7),Divize!$X:$X,0),1))</f>
      </c>
      <c r="BU7" s="78"/>
      <c r="BV7" s="81">
        <f>IF(BT7="","",'2. závod'!BV7)</f>
      </c>
      <c r="BW7" s="79">
        <f t="shared" si="14"/>
      </c>
      <c r="BX7" s="84"/>
    </row>
    <row r="8" spans="1:76" s="82" customFormat="1" ht="34.5" customHeight="1">
      <c r="A8" s="83">
        <v>3</v>
      </c>
      <c r="B8" s="77">
        <f>IF(ISNA(MATCH(CONCATENATE(B$4,$A8),Divize!$X:$X,0)),"",INDEX(Divize!$L:$L,MATCH(CONCATENATE(B$4,$A8),Divize!$X:$X,0),1))</f>
      </c>
      <c r="C8" s="78"/>
      <c r="D8" s="81">
        <f>IF(B8="","",'2. závod'!D8)</f>
      </c>
      <c r="E8" s="79">
        <f t="shared" si="0"/>
      </c>
      <c r="F8" s="84"/>
      <c r="G8" s="77">
        <f>IF(ISNA(MATCH(CONCATENATE(G$4,$A8),Divize!$X:$X,0)),"",INDEX(Divize!$L:$L,MATCH(CONCATENATE(G$4,$A8),Divize!$X:$X,0),1))</f>
      </c>
      <c r="H8" s="78"/>
      <c r="I8" s="81">
        <f>IF(G8="","",'2. závod'!I8)</f>
      </c>
      <c r="J8" s="79">
        <f t="shared" si="1"/>
      </c>
      <c r="K8" s="84"/>
      <c r="L8" s="77">
        <f>IF(ISNA(MATCH(CONCATENATE(L$4,$A8),Divize!$X:$X,0)),"",INDEX(Divize!$L:$L,MATCH(CONCATENATE(L$4,$A8),Divize!$X:$X,0),1))</f>
      </c>
      <c r="M8" s="78"/>
      <c r="N8" s="81">
        <f>IF(L8="","",'2. závod'!N8)</f>
      </c>
      <c r="O8" s="79">
        <f t="shared" si="2"/>
      </c>
      <c r="P8" s="84"/>
      <c r="Q8" s="77">
        <f>IF(ISNA(MATCH(CONCATENATE(Q$4,$A8),Divize!$X:$X,0)),"",INDEX(Divize!$L:$L,MATCH(CONCATENATE(Q$4,$A8),Divize!$X:$X,0),1))</f>
      </c>
      <c r="R8" s="78"/>
      <c r="S8" s="81">
        <f>IF(Q8="","",'2. závod'!S8)</f>
      </c>
      <c r="T8" s="79">
        <f t="shared" si="3"/>
      </c>
      <c r="U8" s="84"/>
      <c r="V8" s="77">
        <f>IF(ISNA(MATCH(CONCATENATE(V$4,$A8),Divize!$X:$X,0)),"",INDEX(Divize!$L:$L,MATCH(CONCATENATE(V$4,$A8),Divize!$X:$X,0),1))</f>
      </c>
      <c r="W8" s="78"/>
      <c r="X8" s="81">
        <f>IF(V8="","",'2. závod'!X8)</f>
      </c>
      <c r="Y8" s="79">
        <f t="shared" si="4"/>
      </c>
      <c r="Z8" s="84"/>
      <c r="AA8" s="77">
        <f>IF(ISNA(MATCH(CONCATENATE(AA$4,$A8),Divize!$X:$X,0)),"",INDEX(Divize!$L:$L,MATCH(CONCATENATE(AA$4,$A8),Divize!$X:$X,0),1))</f>
      </c>
      <c r="AB8" s="78"/>
      <c r="AC8" s="81">
        <f>IF(AA8="","",'2. závod'!AC8)</f>
      </c>
      <c r="AD8" s="79">
        <f t="shared" si="5"/>
      </c>
      <c r="AE8" s="84"/>
      <c r="AF8" s="77">
        <f>IF(ISNA(MATCH(CONCATENATE(AF$4,$A8),Divize!$X:$X,0)),"",INDEX(Divize!$L:$L,MATCH(CONCATENATE(AF$4,$A8),Divize!$X:$X,0),1))</f>
      </c>
      <c r="AG8" s="78"/>
      <c r="AH8" s="81">
        <f>IF(AF8="","",'2. závod'!AH8)</f>
      </c>
      <c r="AI8" s="79">
        <f t="shared" si="6"/>
      </c>
      <c r="AJ8" s="84"/>
      <c r="AK8" s="77">
        <f>IF(ISNA(MATCH(CONCATENATE(AK$4,$A8),Divize!$X:$X,0)),"",INDEX(Divize!$L:$L,MATCH(CONCATENATE(AK$4,$A8),Divize!$X:$X,0),1))</f>
      </c>
      <c r="AL8" s="78"/>
      <c r="AM8" s="81">
        <f>IF(AK8="","",'2. závod'!AM8)</f>
      </c>
      <c r="AN8" s="79">
        <f t="shared" si="7"/>
      </c>
      <c r="AO8" s="84"/>
      <c r="AP8" s="77">
        <f>IF(ISNA(MATCH(CONCATENATE(AP$4,$A8),Divize!$X:$X,0)),"",INDEX(Divize!$L:$L,MATCH(CONCATENATE(AP$4,$A8),Divize!$X:$X,0),1))</f>
      </c>
      <c r="AQ8" s="78"/>
      <c r="AR8" s="81">
        <f>IF(AP8="","",'2. závod'!AR8)</f>
      </c>
      <c r="AS8" s="79">
        <f t="shared" si="8"/>
      </c>
      <c r="AT8" s="84"/>
      <c r="AU8" s="77">
        <f>IF(ISNA(MATCH(CONCATENATE(AU$4,$A8),Divize!$X:$X,0)),"",INDEX(Divize!$L:$L,MATCH(CONCATENATE(AU$4,$A8),Divize!$X:$X,0),1))</f>
      </c>
      <c r="AV8" s="78"/>
      <c r="AW8" s="81">
        <f>IF(AU8="","",'2. závod'!AW8)</f>
      </c>
      <c r="AX8" s="79">
        <f t="shared" si="9"/>
      </c>
      <c r="AY8" s="84"/>
      <c r="AZ8" s="77">
        <f>IF(ISNA(MATCH(CONCATENATE(AZ$4,$A8),Divize!$X:$X,0)),"",INDEX(Divize!$L:$L,MATCH(CONCATENATE(AZ$4,$A8),Divize!$X:$X,0),1))</f>
      </c>
      <c r="BA8" s="78"/>
      <c r="BB8" s="81">
        <f>IF(AZ8="","",'2. závod'!BB8)</f>
      </c>
      <c r="BC8" s="79">
        <f t="shared" si="10"/>
      </c>
      <c r="BD8" s="84"/>
      <c r="BE8" s="77">
        <f>IF(ISNA(MATCH(CONCATENATE(BE$4,$A8),Divize!$X:$X,0)),"",INDEX(Divize!$L:$L,MATCH(CONCATENATE(BE$4,$A8),Divize!$X:$X,0),1))</f>
      </c>
      <c r="BF8" s="78"/>
      <c r="BG8" s="81">
        <f>IF(BE8="","",'2. závod'!BG8)</f>
      </c>
      <c r="BH8" s="79">
        <f t="shared" si="11"/>
      </c>
      <c r="BI8" s="84"/>
      <c r="BJ8" s="77">
        <f>IF(ISNA(MATCH(CONCATENATE(BJ$4,$A8),Divize!$X:$X,0)),"",INDEX(Divize!$L:$L,MATCH(CONCATENATE(BJ$4,$A8),Divize!$X:$X,0),1))</f>
      </c>
      <c r="BK8" s="78"/>
      <c r="BL8" s="81">
        <f>IF(BJ8="","",'2. závod'!BL8)</f>
      </c>
      <c r="BM8" s="79">
        <f t="shared" si="12"/>
      </c>
      <c r="BN8" s="84"/>
      <c r="BO8" s="77">
        <f>IF(ISNA(MATCH(CONCATENATE(BO$4,$A8),Divize!$X:$X,0)),"",INDEX(Divize!$L:$L,MATCH(CONCATENATE(BO$4,$A8),Divize!$X:$X,0),1))</f>
      </c>
      <c r="BP8" s="78"/>
      <c r="BQ8" s="81">
        <f>IF(BO8="","",'2. závod'!BQ8)</f>
      </c>
      <c r="BR8" s="79">
        <f t="shared" si="13"/>
      </c>
      <c r="BS8" s="84"/>
      <c r="BT8" s="77">
        <f>IF(ISNA(MATCH(CONCATENATE(BT$4,$A8),Divize!$X:$X,0)),"",INDEX(Divize!$L:$L,MATCH(CONCATENATE(BT$4,$A8),Divize!$X:$X,0),1))</f>
      </c>
      <c r="BU8" s="78"/>
      <c r="BV8" s="81">
        <f>IF(BT8="","",'2. závod'!BV8)</f>
      </c>
      <c r="BW8" s="79">
        <f t="shared" si="14"/>
      </c>
      <c r="BX8" s="84"/>
    </row>
    <row r="9" spans="1:76" s="82" customFormat="1" ht="34.5" customHeight="1">
      <c r="A9" s="83">
        <v>4</v>
      </c>
      <c r="B9" s="77">
        <f>IF(ISNA(MATCH(CONCATENATE(B$4,$A9),Divize!$X:$X,0)),"",INDEX(Divize!$L:$L,MATCH(CONCATENATE(B$4,$A9),Divize!$X:$X,0),1))</f>
      </c>
      <c r="C9" s="78"/>
      <c r="D9" s="81">
        <f>IF(B9="","",'2. závod'!D9)</f>
      </c>
      <c r="E9" s="79">
        <f t="shared" si="0"/>
      </c>
      <c r="F9" s="84"/>
      <c r="G9" s="77">
        <f>IF(ISNA(MATCH(CONCATENATE(G$4,$A9),Divize!$X:$X,0)),"",INDEX(Divize!$L:$L,MATCH(CONCATENATE(G$4,$A9),Divize!$X:$X,0),1))</f>
      </c>
      <c r="H9" s="78"/>
      <c r="I9" s="81">
        <f>IF(G9="","",'2. závod'!I9)</f>
      </c>
      <c r="J9" s="79">
        <f t="shared" si="1"/>
      </c>
      <c r="K9" s="84"/>
      <c r="L9" s="77">
        <f>IF(ISNA(MATCH(CONCATENATE(L$4,$A9),Divize!$X:$X,0)),"",INDEX(Divize!$L:$L,MATCH(CONCATENATE(L$4,$A9),Divize!$X:$X,0),1))</f>
      </c>
      <c r="M9" s="78"/>
      <c r="N9" s="81">
        <f>IF(L9="","",'2. závod'!N9)</f>
      </c>
      <c r="O9" s="79">
        <f t="shared" si="2"/>
      </c>
      <c r="P9" s="84"/>
      <c r="Q9" s="77">
        <f>IF(ISNA(MATCH(CONCATENATE(Q$4,$A9),Divize!$X:$X,0)),"",INDEX(Divize!$L:$L,MATCH(CONCATENATE(Q$4,$A9),Divize!$X:$X,0),1))</f>
      </c>
      <c r="R9" s="78"/>
      <c r="S9" s="81">
        <f>IF(Q9="","",'2. závod'!S9)</f>
      </c>
      <c r="T9" s="79">
        <f t="shared" si="3"/>
      </c>
      <c r="U9" s="84"/>
      <c r="V9" s="77">
        <f>IF(ISNA(MATCH(CONCATENATE(V$4,$A9),Divize!$X:$X,0)),"",INDEX(Divize!$L:$L,MATCH(CONCATENATE(V$4,$A9),Divize!$X:$X,0),1))</f>
      </c>
      <c r="W9" s="78"/>
      <c r="X9" s="81">
        <f>IF(V9="","",'2. závod'!X9)</f>
      </c>
      <c r="Y9" s="79">
        <f t="shared" si="4"/>
      </c>
      <c r="Z9" s="84"/>
      <c r="AA9" s="77">
        <f>IF(ISNA(MATCH(CONCATENATE(AA$4,$A9),Divize!$X:$X,0)),"",INDEX(Divize!$L:$L,MATCH(CONCATENATE(AA$4,$A9),Divize!$X:$X,0),1))</f>
      </c>
      <c r="AB9" s="78"/>
      <c r="AC9" s="81">
        <f>IF(AA9="","",'2. závod'!AC9)</f>
      </c>
      <c r="AD9" s="79">
        <f t="shared" si="5"/>
      </c>
      <c r="AE9" s="84"/>
      <c r="AF9" s="77">
        <f>IF(ISNA(MATCH(CONCATENATE(AF$4,$A9),Divize!$X:$X,0)),"",INDEX(Divize!$L:$L,MATCH(CONCATENATE(AF$4,$A9),Divize!$X:$X,0),1))</f>
      </c>
      <c r="AG9" s="78"/>
      <c r="AH9" s="81">
        <f>IF(AF9="","",'2. závod'!AH9)</f>
      </c>
      <c r="AI9" s="79">
        <f t="shared" si="6"/>
      </c>
      <c r="AJ9" s="84"/>
      <c r="AK9" s="77">
        <f>IF(ISNA(MATCH(CONCATENATE(AK$4,$A9),Divize!$X:$X,0)),"",INDEX(Divize!$L:$L,MATCH(CONCATENATE(AK$4,$A9),Divize!$X:$X,0),1))</f>
      </c>
      <c r="AL9" s="78"/>
      <c r="AM9" s="81">
        <f>IF(AK9="","",'2. závod'!AM9)</f>
      </c>
      <c r="AN9" s="79">
        <f t="shared" si="7"/>
      </c>
      <c r="AO9" s="84"/>
      <c r="AP9" s="77">
        <f>IF(ISNA(MATCH(CONCATENATE(AP$4,$A9),Divize!$X:$X,0)),"",INDEX(Divize!$L:$L,MATCH(CONCATENATE(AP$4,$A9),Divize!$X:$X,0),1))</f>
      </c>
      <c r="AQ9" s="78"/>
      <c r="AR9" s="81">
        <f>IF(AP9="","",'2. závod'!AR9)</f>
      </c>
      <c r="AS9" s="79">
        <f t="shared" si="8"/>
      </c>
      <c r="AT9" s="84"/>
      <c r="AU9" s="77">
        <f>IF(ISNA(MATCH(CONCATENATE(AU$4,$A9),Divize!$X:$X,0)),"",INDEX(Divize!$L:$L,MATCH(CONCATENATE(AU$4,$A9),Divize!$X:$X,0),1))</f>
      </c>
      <c r="AV9" s="78"/>
      <c r="AW9" s="81">
        <f>IF(AU9="","",'2. závod'!AW9)</f>
      </c>
      <c r="AX9" s="79">
        <f t="shared" si="9"/>
      </c>
      <c r="AY9" s="84"/>
      <c r="AZ9" s="77">
        <f>IF(ISNA(MATCH(CONCATENATE(AZ$4,$A9),Divize!$X:$X,0)),"",INDEX(Divize!$L:$L,MATCH(CONCATENATE(AZ$4,$A9),Divize!$X:$X,0),1))</f>
      </c>
      <c r="BA9" s="78"/>
      <c r="BB9" s="81">
        <f>IF(AZ9="","",'2. závod'!BB9)</f>
      </c>
      <c r="BC9" s="79">
        <f t="shared" si="10"/>
      </c>
      <c r="BD9" s="84"/>
      <c r="BE9" s="77">
        <f>IF(ISNA(MATCH(CONCATENATE(BE$4,$A9),Divize!$X:$X,0)),"",INDEX(Divize!$L:$L,MATCH(CONCATENATE(BE$4,$A9),Divize!$X:$X,0),1))</f>
      </c>
      <c r="BF9" s="78"/>
      <c r="BG9" s="81">
        <f>IF(BE9="","",'2. závod'!BG9)</f>
      </c>
      <c r="BH9" s="79">
        <f t="shared" si="11"/>
      </c>
      <c r="BI9" s="84"/>
      <c r="BJ9" s="77">
        <f>IF(ISNA(MATCH(CONCATENATE(BJ$4,$A9),Divize!$X:$X,0)),"",INDEX(Divize!$L:$L,MATCH(CONCATENATE(BJ$4,$A9),Divize!$X:$X,0),1))</f>
      </c>
      <c r="BK9" s="78"/>
      <c r="BL9" s="81">
        <f>IF(BJ9="","",'2. závod'!BL9)</f>
      </c>
      <c r="BM9" s="79">
        <f t="shared" si="12"/>
      </c>
      <c r="BN9" s="84"/>
      <c r="BO9" s="77">
        <f>IF(ISNA(MATCH(CONCATENATE(BO$4,$A9),Divize!$X:$X,0)),"",INDEX(Divize!$L:$L,MATCH(CONCATENATE(BO$4,$A9),Divize!$X:$X,0),1))</f>
      </c>
      <c r="BP9" s="78"/>
      <c r="BQ9" s="81">
        <f>IF(BO9="","",'2. závod'!BQ9)</f>
      </c>
      <c r="BR9" s="79">
        <f t="shared" si="13"/>
      </c>
      <c r="BS9" s="84"/>
      <c r="BT9" s="77">
        <f>IF(ISNA(MATCH(CONCATENATE(BT$4,$A9),Divize!$X:$X,0)),"",INDEX(Divize!$L:$L,MATCH(CONCATENATE(BT$4,$A9),Divize!$X:$X,0),1))</f>
      </c>
      <c r="BU9" s="78"/>
      <c r="BV9" s="81">
        <f>IF(BT9="","",'2. závod'!BV9)</f>
      </c>
      <c r="BW9" s="79">
        <f t="shared" si="14"/>
      </c>
      <c r="BX9" s="84"/>
    </row>
    <row r="10" spans="1:76" s="82" customFormat="1" ht="34.5" customHeight="1">
      <c r="A10" s="83">
        <v>5</v>
      </c>
      <c r="B10" s="77" t="str">
        <f>IF(ISNA(MATCH(CONCATENATE(B$4,$A10),Divize!$X:$X,0)),"",INDEX(Divize!$L:$L,MATCH(CONCATENATE(B$4,$A10),Divize!$X:$X,0),1))</f>
        <v>Hozman Jan</v>
      </c>
      <c r="C10" s="78"/>
      <c r="D10" s="81">
        <f>IF(B10="","",'2. závod'!D10)</f>
        <v>1750</v>
      </c>
      <c r="E10" s="79">
        <f t="shared" si="0"/>
        <v>3</v>
      </c>
      <c r="F10" s="84"/>
      <c r="G10" s="77">
        <f>IF(ISNA(MATCH(CONCATENATE(G$4,$A10),Divize!$X:$X,0)),"",INDEX(Divize!$L:$L,MATCH(CONCATENATE(G$4,$A10),Divize!$X:$X,0),1))</f>
      </c>
      <c r="H10" s="78"/>
      <c r="I10" s="81">
        <f>IF(G10="","",'2. závod'!I10)</f>
      </c>
      <c r="J10" s="79">
        <f t="shared" si="1"/>
      </c>
      <c r="K10" s="84"/>
      <c r="L10" s="77">
        <f>IF(ISNA(MATCH(CONCATENATE(L$4,$A10),Divize!$X:$X,0)),"",INDEX(Divize!$L:$L,MATCH(CONCATENATE(L$4,$A10),Divize!$X:$X,0),1))</f>
      </c>
      <c r="M10" s="78"/>
      <c r="N10" s="81">
        <f>IF(L10="","",'2. závod'!N10)</f>
      </c>
      <c r="O10" s="79">
        <f t="shared" si="2"/>
      </c>
      <c r="P10" s="84"/>
      <c r="Q10" s="77">
        <f>IF(ISNA(MATCH(CONCATENATE(Q$4,$A10),Divize!$X:$X,0)),"",INDEX(Divize!$L:$L,MATCH(CONCATENATE(Q$4,$A10),Divize!$X:$X,0),1))</f>
      </c>
      <c r="R10" s="78"/>
      <c r="S10" s="81">
        <f>IF(Q10="","",'2. závod'!S10)</f>
      </c>
      <c r="T10" s="79">
        <f t="shared" si="3"/>
      </c>
      <c r="U10" s="84"/>
      <c r="V10" s="77">
        <f>IF(ISNA(MATCH(CONCATENATE(V$4,$A10),Divize!$X:$X,0)),"",INDEX(Divize!$L:$L,MATCH(CONCATENATE(V$4,$A10),Divize!$X:$X,0),1))</f>
      </c>
      <c r="W10" s="78"/>
      <c r="X10" s="81">
        <f>IF(V10="","",'2. závod'!X10)</f>
      </c>
      <c r="Y10" s="79">
        <f t="shared" si="4"/>
      </c>
      <c r="Z10" s="84"/>
      <c r="AA10" s="77">
        <f>IF(ISNA(MATCH(CONCATENATE(AA$4,$A10),Divize!$X:$X,0)),"",INDEX(Divize!$L:$L,MATCH(CONCATENATE(AA$4,$A10),Divize!$X:$X,0),1))</f>
      </c>
      <c r="AB10" s="78"/>
      <c r="AC10" s="81">
        <f>IF(AA10="","",'2. závod'!AC10)</f>
      </c>
      <c r="AD10" s="79">
        <f t="shared" si="5"/>
      </c>
      <c r="AE10" s="84"/>
      <c r="AF10" s="77">
        <f>IF(ISNA(MATCH(CONCATENATE(AF$4,$A10),Divize!$X:$X,0)),"",INDEX(Divize!$L:$L,MATCH(CONCATENATE(AF$4,$A10),Divize!$X:$X,0),1))</f>
      </c>
      <c r="AG10" s="78"/>
      <c r="AH10" s="81">
        <f>IF(AF10="","",'2. závod'!AH10)</f>
      </c>
      <c r="AI10" s="79">
        <f t="shared" si="6"/>
      </c>
      <c r="AJ10" s="84"/>
      <c r="AK10" s="77">
        <f>IF(ISNA(MATCH(CONCATENATE(AK$4,$A10),Divize!$X:$X,0)),"",INDEX(Divize!$L:$L,MATCH(CONCATENATE(AK$4,$A10),Divize!$X:$X,0),1))</f>
      </c>
      <c r="AL10" s="78"/>
      <c r="AM10" s="81">
        <f>IF(AK10="","",'2. závod'!AM10)</f>
      </c>
      <c r="AN10" s="79">
        <f t="shared" si="7"/>
      </c>
      <c r="AO10" s="84"/>
      <c r="AP10" s="77">
        <f>IF(ISNA(MATCH(CONCATENATE(AP$4,$A10),Divize!$X:$X,0)),"",INDEX(Divize!$L:$L,MATCH(CONCATENATE(AP$4,$A10),Divize!$X:$X,0),1))</f>
      </c>
      <c r="AQ10" s="78"/>
      <c r="AR10" s="81">
        <f>IF(AP10="","",'2. závod'!AR10)</f>
      </c>
      <c r="AS10" s="79">
        <f t="shared" si="8"/>
      </c>
      <c r="AT10" s="84"/>
      <c r="AU10" s="77">
        <f>IF(ISNA(MATCH(CONCATENATE(AU$4,$A10),Divize!$X:$X,0)),"",INDEX(Divize!$L:$L,MATCH(CONCATENATE(AU$4,$A10),Divize!$X:$X,0),1))</f>
      </c>
      <c r="AV10" s="78"/>
      <c r="AW10" s="81">
        <f>IF(AU10="","",'2. závod'!AW10)</f>
      </c>
      <c r="AX10" s="79">
        <f t="shared" si="9"/>
      </c>
      <c r="AY10" s="84"/>
      <c r="AZ10" s="77">
        <f>IF(ISNA(MATCH(CONCATENATE(AZ$4,$A10),Divize!$X:$X,0)),"",INDEX(Divize!$L:$L,MATCH(CONCATENATE(AZ$4,$A10),Divize!$X:$X,0),1))</f>
      </c>
      <c r="BA10" s="78"/>
      <c r="BB10" s="81">
        <f>IF(AZ10="","",'2. závod'!BB10)</f>
      </c>
      <c r="BC10" s="79">
        <f t="shared" si="10"/>
      </c>
      <c r="BD10" s="84"/>
      <c r="BE10" s="77">
        <f>IF(ISNA(MATCH(CONCATENATE(BE$4,$A10),Divize!$X:$X,0)),"",INDEX(Divize!$L:$L,MATCH(CONCATENATE(BE$4,$A10),Divize!$X:$X,0),1))</f>
      </c>
      <c r="BF10" s="78"/>
      <c r="BG10" s="81">
        <f>IF(BE10="","",'2. závod'!BG10)</f>
      </c>
      <c r="BH10" s="79">
        <f t="shared" si="11"/>
      </c>
      <c r="BI10" s="84"/>
      <c r="BJ10" s="77">
        <f>IF(ISNA(MATCH(CONCATENATE(BJ$4,$A10),Divize!$X:$X,0)),"",INDEX(Divize!$L:$L,MATCH(CONCATENATE(BJ$4,$A10),Divize!$X:$X,0),1))</f>
      </c>
      <c r="BK10" s="78"/>
      <c r="BL10" s="81">
        <f>IF(BJ10="","",'2. závod'!BL10)</f>
      </c>
      <c r="BM10" s="79">
        <f t="shared" si="12"/>
      </c>
      <c r="BN10" s="84"/>
      <c r="BO10" s="77">
        <f>IF(ISNA(MATCH(CONCATENATE(BO$4,$A10),Divize!$X:$X,0)),"",INDEX(Divize!$L:$L,MATCH(CONCATENATE(BO$4,$A10),Divize!$X:$X,0),1))</f>
      </c>
      <c r="BP10" s="78"/>
      <c r="BQ10" s="81">
        <f>IF(BO10="","",'2. závod'!BQ10)</f>
      </c>
      <c r="BR10" s="79">
        <f t="shared" si="13"/>
      </c>
      <c r="BS10" s="84"/>
      <c r="BT10" s="77">
        <f>IF(ISNA(MATCH(CONCATENATE(BT$4,$A10),Divize!$X:$X,0)),"",INDEX(Divize!$L:$L,MATCH(CONCATENATE(BT$4,$A10),Divize!$X:$X,0),1))</f>
      </c>
      <c r="BU10" s="78"/>
      <c r="BV10" s="81">
        <f>IF(BT10="","",'2. závod'!BV10)</f>
      </c>
      <c r="BW10" s="79">
        <f t="shared" si="14"/>
      </c>
      <c r="BX10" s="84"/>
    </row>
    <row r="11" spans="1:76" s="82" customFormat="1" ht="34.5" customHeight="1">
      <c r="A11" s="83">
        <v>6</v>
      </c>
      <c r="B11" s="77">
        <f>IF(ISNA(MATCH(CONCATENATE(B$4,$A11),Divize!$X:$X,0)),"",INDEX(Divize!$L:$L,MATCH(CONCATENATE(B$4,$A11),Divize!$X:$X,0),1))</f>
      </c>
      <c r="C11" s="78"/>
      <c r="D11" s="81">
        <f>IF(B11="","",'2. závod'!D11)</f>
      </c>
      <c r="E11" s="79">
        <f t="shared" si="0"/>
      </c>
      <c r="F11" s="84"/>
      <c r="G11" s="77">
        <f>IF(ISNA(MATCH(CONCATENATE(G$4,$A11),Divize!$X:$X,0)),"",INDEX(Divize!$L:$L,MATCH(CONCATENATE(G$4,$A11),Divize!$X:$X,0),1))</f>
      </c>
      <c r="H11" s="78"/>
      <c r="I11" s="81">
        <f>IF(G11="","",'2. závod'!I11)</f>
      </c>
      <c r="J11" s="79">
        <f t="shared" si="1"/>
      </c>
      <c r="K11" s="84"/>
      <c r="L11" s="77">
        <f>IF(ISNA(MATCH(CONCATENATE(L$4,$A11),Divize!$X:$X,0)),"",INDEX(Divize!$L:$L,MATCH(CONCATENATE(L$4,$A11),Divize!$X:$X,0),1))</f>
      </c>
      <c r="M11" s="78"/>
      <c r="N11" s="81">
        <f>IF(L11="","",'2. závod'!N11)</f>
      </c>
      <c r="O11" s="79">
        <f t="shared" si="2"/>
      </c>
      <c r="P11" s="84"/>
      <c r="Q11" s="77">
        <f>IF(ISNA(MATCH(CONCATENATE(Q$4,$A11),Divize!$X:$X,0)),"",INDEX(Divize!$L:$L,MATCH(CONCATENATE(Q$4,$A11),Divize!$X:$X,0),1))</f>
      </c>
      <c r="R11" s="78"/>
      <c r="S11" s="81">
        <f>IF(Q11="","",'2. závod'!S11)</f>
      </c>
      <c r="T11" s="79">
        <f t="shared" si="3"/>
      </c>
      <c r="U11" s="84"/>
      <c r="V11" s="77">
        <f>IF(ISNA(MATCH(CONCATENATE(V$4,$A11),Divize!$X:$X,0)),"",INDEX(Divize!$L:$L,MATCH(CONCATENATE(V$4,$A11),Divize!$X:$X,0),1))</f>
      </c>
      <c r="W11" s="78"/>
      <c r="X11" s="81">
        <f>IF(V11="","",'2. závod'!X11)</f>
      </c>
      <c r="Y11" s="79">
        <f t="shared" si="4"/>
      </c>
      <c r="Z11" s="84"/>
      <c r="AA11" s="77">
        <f>IF(ISNA(MATCH(CONCATENATE(AA$4,$A11),Divize!$X:$X,0)),"",INDEX(Divize!$L:$L,MATCH(CONCATENATE(AA$4,$A11),Divize!$X:$X,0),1))</f>
      </c>
      <c r="AB11" s="78"/>
      <c r="AC11" s="81">
        <f>IF(AA11="","",'2. závod'!AC11)</f>
      </c>
      <c r="AD11" s="79">
        <f t="shared" si="5"/>
      </c>
      <c r="AE11" s="84"/>
      <c r="AF11" s="77">
        <f>IF(ISNA(MATCH(CONCATENATE(AF$4,$A11),Divize!$X:$X,0)),"",INDEX(Divize!$L:$L,MATCH(CONCATENATE(AF$4,$A11),Divize!$X:$X,0),1))</f>
      </c>
      <c r="AG11" s="78"/>
      <c r="AH11" s="81">
        <f>IF(AF11="","",'2. závod'!AH11)</f>
      </c>
      <c r="AI11" s="79">
        <f t="shared" si="6"/>
      </c>
      <c r="AJ11" s="84"/>
      <c r="AK11" s="77">
        <f>IF(ISNA(MATCH(CONCATENATE(AK$4,$A11),Divize!$X:$X,0)),"",INDEX(Divize!$L:$L,MATCH(CONCATENATE(AK$4,$A11),Divize!$X:$X,0),1))</f>
      </c>
      <c r="AL11" s="78"/>
      <c r="AM11" s="81">
        <f>IF(AK11="","",'2. závod'!AM11)</f>
      </c>
      <c r="AN11" s="79">
        <f t="shared" si="7"/>
      </c>
      <c r="AO11" s="84"/>
      <c r="AP11" s="77">
        <f>IF(ISNA(MATCH(CONCATENATE(AP$4,$A11),Divize!$X:$X,0)),"",INDEX(Divize!$L:$L,MATCH(CONCATENATE(AP$4,$A11),Divize!$X:$X,0),1))</f>
      </c>
      <c r="AQ11" s="78"/>
      <c r="AR11" s="81">
        <f>IF(AP11="","",'2. závod'!AR11)</f>
      </c>
      <c r="AS11" s="79">
        <f t="shared" si="8"/>
      </c>
      <c r="AT11" s="84"/>
      <c r="AU11" s="77">
        <f>IF(ISNA(MATCH(CONCATENATE(AU$4,$A11),Divize!$X:$X,0)),"",INDEX(Divize!$L:$L,MATCH(CONCATENATE(AU$4,$A11),Divize!$X:$X,0),1))</f>
      </c>
      <c r="AV11" s="78"/>
      <c r="AW11" s="81">
        <f>IF(AU11="","",'2. závod'!AW11)</f>
      </c>
      <c r="AX11" s="79">
        <f t="shared" si="9"/>
      </c>
      <c r="AY11" s="84"/>
      <c r="AZ11" s="77">
        <f>IF(ISNA(MATCH(CONCATENATE(AZ$4,$A11),Divize!$X:$X,0)),"",INDEX(Divize!$L:$L,MATCH(CONCATENATE(AZ$4,$A11),Divize!$X:$X,0),1))</f>
      </c>
      <c r="BA11" s="78"/>
      <c r="BB11" s="81">
        <f>IF(AZ11="","",'2. závod'!BB11)</f>
      </c>
      <c r="BC11" s="79">
        <f t="shared" si="10"/>
      </c>
      <c r="BD11" s="84"/>
      <c r="BE11" s="77">
        <f>IF(ISNA(MATCH(CONCATENATE(BE$4,$A11),Divize!$X:$X,0)),"",INDEX(Divize!$L:$L,MATCH(CONCATENATE(BE$4,$A11),Divize!$X:$X,0),1))</f>
      </c>
      <c r="BF11" s="78"/>
      <c r="BG11" s="81">
        <f>IF(BE11="","",'2. závod'!BG11)</f>
      </c>
      <c r="BH11" s="79">
        <f t="shared" si="11"/>
      </c>
      <c r="BI11" s="84"/>
      <c r="BJ11" s="77">
        <f>IF(ISNA(MATCH(CONCATENATE(BJ$4,$A11),Divize!$X:$X,0)),"",INDEX(Divize!$L:$L,MATCH(CONCATENATE(BJ$4,$A11),Divize!$X:$X,0),1))</f>
      </c>
      <c r="BK11" s="78"/>
      <c r="BL11" s="81">
        <f>IF(BJ11="","",'2. závod'!BL11)</f>
      </c>
      <c r="BM11" s="79">
        <f t="shared" si="12"/>
      </c>
      <c r="BN11" s="84"/>
      <c r="BO11" s="77">
        <f>IF(ISNA(MATCH(CONCATENATE(BO$4,$A11),Divize!$X:$X,0)),"",INDEX(Divize!$L:$L,MATCH(CONCATENATE(BO$4,$A11),Divize!$X:$X,0),1))</f>
      </c>
      <c r="BP11" s="78"/>
      <c r="BQ11" s="81">
        <f>IF(BO11="","",'2. závod'!BQ11)</f>
      </c>
      <c r="BR11" s="79">
        <f t="shared" si="13"/>
      </c>
      <c r="BS11" s="84"/>
      <c r="BT11" s="77">
        <f>IF(ISNA(MATCH(CONCATENATE(BT$4,$A11),Divize!$X:$X,0)),"",INDEX(Divize!$L:$L,MATCH(CONCATENATE(BT$4,$A11),Divize!$X:$X,0),1))</f>
      </c>
      <c r="BU11" s="78"/>
      <c r="BV11" s="81">
        <f>IF(BT11="","",'2. závod'!BV11)</f>
      </c>
      <c r="BW11" s="79">
        <f t="shared" si="14"/>
      </c>
      <c r="BX11" s="84"/>
    </row>
    <row r="12" spans="1:76" s="82" customFormat="1" ht="34.5" customHeight="1">
      <c r="A12" s="83">
        <v>7</v>
      </c>
      <c r="B12" s="77">
        <f>IF(ISNA(MATCH(CONCATENATE(B$4,$A12),Divize!$X:$X,0)),"",INDEX(Divize!$L:$L,MATCH(CONCATENATE(B$4,$A12),Divize!$X:$X,0),1))</f>
      </c>
      <c r="C12" s="78"/>
      <c r="D12" s="81">
        <f>IF(B12="","",'2. závod'!D12)</f>
      </c>
      <c r="E12" s="79">
        <f t="shared" si="0"/>
      </c>
      <c r="F12" s="84"/>
      <c r="G12" s="77">
        <f>IF(ISNA(MATCH(CONCATENATE(G$4,$A12),Divize!$X:$X,0)),"",INDEX(Divize!$L:$L,MATCH(CONCATENATE(G$4,$A12),Divize!$X:$X,0),1))</f>
      </c>
      <c r="H12" s="78"/>
      <c r="I12" s="81">
        <f>IF(G12="","",'2. závod'!I12)</f>
      </c>
      <c r="J12" s="79">
        <f t="shared" si="1"/>
      </c>
      <c r="K12" s="84"/>
      <c r="L12" s="77">
        <f>IF(ISNA(MATCH(CONCATENATE(L$4,$A12),Divize!$X:$X,0)),"",INDEX(Divize!$L:$L,MATCH(CONCATENATE(L$4,$A12),Divize!$X:$X,0),1))</f>
      </c>
      <c r="M12" s="78"/>
      <c r="N12" s="81">
        <f>IF(L12="","",'2. závod'!N12)</f>
      </c>
      <c r="O12" s="79">
        <f t="shared" si="2"/>
      </c>
      <c r="P12" s="84"/>
      <c r="Q12" s="77">
        <f>IF(ISNA(MATCH(CONCATENATE(Q$4,$A12),Divize!$X:$X,0)),"",INDEX(Divize!$L:$L,MATCH(CONCATENATE(Q$4,$A12),Divize!$X:$X,0),1))</f>
      </c>
      <c r="R12" s="78"/>
      <c r="S12" s="81">
        <f>IF(Q12="","",'2. závod'!S12)</f>
      </c>
      <c r="T12" s="79">
        <f t="shared" si="3"/>
      </c>
      <c r="U12" s="84"/>
      <c r="V12" s="77">
        <f>IF(ISNA(MATCH(CONCATENATE(V$4,$A12),Divize!$X:$X,0)),"",INDEX(Divize!$L:$L,MATCH(CONCATENATE(V$4,$A12),Divize!$X:$X,0),1))</f>
      </c>
      <c r="W12" s="78"/>
      <c r="X12" s="81">
        <f>IF(V12="","",'2. závod'!X12)</f>
      </c>
      <c r="Y12" s="79">
        <f t="shared" si="4"/>
      </c>
      <c r="Z12" s="84"/>
      <c r="AA12" s="77">
        <f>IF(ISNA(MATCH(CONCATENATE(AA$4,$A12),Divize!$X:$X,0)),"",INDEX(Divize!$L:$L,MATCH(CONCATENATE(AA$4,$A12),Divize!$X:$X,0),1))</f>
      </c>
      <c r="AB12" s="78"/>
      <c r="AC12" s="81">
        <f>IF(AA12="","",'2. závod'!AC12)</f>
      </c>
      <c r="AD12" s="79">
        <f t="shared" si="5"/>
      </c>
      <c r="AE12" s="84"/>
      <c r="AF12" s="77">
        <f>IF(ISNA(MATCH(CONCATENATE(AF$4,$A12),Divize!$X:$X,0)),"",INDEX(Divize!$L:$L,MATCH(CONCATENATE(AF$4,$A12),Divize!$X:$X,0),1))</f>
      </c>
      <c r="AG12" s="78"/>
      <c r="AH12" s="81">
        <f>IF(AF12="","",'2. závod'!AH12)</f>
      </c>
      <c r="AI12" s="79">
        <f t="shared" si="6"/>
      </c>
      <c r="AJ12" s="84"/>
      <c r="AK12" s="77">
        <f>IF(ISNA(MATCH(CONCATENATE(AK$4,$A12),Divize!$X:$X,0)),"",INDEX(Divize!$L:$L,MATCH(CONCATENATE(AK$4,$A12),Divize!$X:$X,0),1))</f>
      </c>
      <c r="AL12" s="78"/>
      <c r="AM12" s="81">
        <f>IF(AK12="","",'2. závod'!AM12)</f>
      </c>
      <c r="AN12" s="79">
        <f t="shared" si="7"/>
      </c>
      <c r="AO12" s="84"/>
      <c r="AP12" s="77">
        <f>IF(ISNA(MATCH(CONCATENATE(AP$4,$A12),Divize!$X:$X,0)),"",INDEX(Divize!$L:$L,MATCH(CONCATENATE(AP$4,$A12),Divize!$X:$X,0),1))</f>
      </c>
      <c r="AQ12" s="78"/>
      <c r="AR12" s="81">
        <f>IF(AP12="","",'2. závod'!AR12)</f>
      </c>
      <c r="AS12" s="79">
        <f t="shared" si="8"/>
      </c>
      <c r="AT12" s="84"/>
      <c r="AU12" s="77">
        <f>IF(ISNA(MATCH(CONCATENATE(AU$4,$A12),Divize!$X:$X,0)),"",INDEX(Divize!$L:$L,MATCH(CONCATENATE(AU$4,$A12),Divize!$X:$X,0),1))</f>
      </c>
      <c r="AV12" s="78"/>
      <c r="AW12" s="81">
        <f>IF(AU12="","",'2. závod'!AW12)</f>
      </c>
      <c r="AX12" s="79">
        <f t="shared" si="9"/>
      </c>
      <c r="AY12" s="84"/>
      <c r="AZ12" s="77">
        <f>IF(ISNA(MATCH(CONCATENATE(AZ$4,$A12),Divize!$X:$X,0)),"",INDEX(Divize!$L:$L,MATCH(CONCATENATE(AZ$4,$A12),Divize!$X:$X,0),1))</f>
      </c>
      <c r="BA12" s="78"/>
      <c r="BB12" s="81">
        <f>IF(AZ12="","",'2. závod'!BB12)</f>
      </c>
      <c r="BC12" s="79">
        <f t="shared" si="10"/>
      </c>
      <c r="BD12" s="84"/>
      <c r="BE12" s="77">
        <f>IF(ISNA(MATCH(CONCATENATE(BE$4,$A12),Divize!$X:$X,0)),"",INDEX(Divize!$L:$L,MATCH(CONCATENATE(BE$4,$A12),Divize!$X:$X,0),1))</f>
      </c>
      <c r="BF12" s="78"/>
      <c r="BG12" s="81">
        <f>IF(BE12="","",'2. závod'!BG12)</f>
      </c>
      <c r="BH12" s="79">
        <f t="shared" si="11"/>
      </c>
      <c r="BI12" s="84"/>
      <c r="BJ12" s="77">
        <f>IF(ISNA(MATCH(CONCATENATE(BJ$4,$A12),Divize!$X:$X,0)),"",INDEX(Divize!$L:$L,MATCH(CONCATENATE(BJ$4,$A12),Divize!$X:$X,0),1))</f>
      </c>
      <c r="BK12" s="78"/>
      <c r="BL12" s="81">
        <f>IF(BJ12="","",'2. závod'!BL12)</f>
      </c>
      <c r="BM12" s="79">
        <f t="shared" si="12"/>
      </c>
      <c r="BN12" s="84"/>
      <c r="BO12" s="77">
        <f>IF(ISNA(MATCH(CONCATENATE(BO$4,$A12),Divize!$X:$X,0)),"",INDEX(Divize!$L:$L,MATCH(CONCATENATE(BO$4,$A12),Divize!$X:$X,0),1))</f>
      </c>
      <c r="BP12" s="78"/>
      <c r="BQ12" s="81">
        <f>IF(BO12="","",'2. závod'!BQ12)</f>
      </c>
      <c r="BR12" s="79">
        <f t="shared" si="13"/>
      </c>
      <c r="BS12" s="84"/>
      <c r="BT12" s="77">
        <f>IF(ISNA(MATCH(CONCATENATE(BT$4,$A12),Divize!$X:$X,0)),"",INDEX(Divize!$L:$L,MATCH(CONCATENATE(BT$4,$A12),Divize!$X:$X,0),1))</f>
      </c>
      <c r="BU12" s="78"/>
      <c r="BV12" s="81">
        <f>IF(BT12="","",'2. závod'!BV12)</f>
      </c>
      <c r="BW12" s="79">
        <f t="shared" si="14"/>
      </c>
      <c r="BX12" s="84"/>
    </row>
    <row r="13" spans="1:76" s="82" customFormat="1" ht="34.5" customHeight="1">
      <c r="A13" s="83">
        <v>8</v>
      </c>
      <c r="B13" s="77">
        <f>IF(ISNA(MATCH(CONCATENATE(B$4,$A13),Divize!$X:$X,0)),"",INDEX(Divize!$L:$L,MATCH(CONCATENATE(B$4,$A13),Divize!$X:$X,0),1))</f>
      </c>
      <c r="C13" s="78"/>
      <c r="D13" s="81">
        <f>IF(B13="","",'2. závod'!D13)</f>
      </c>
      <c r="E13" s="79">
        <f t="shared" si="0"/>
      </c>
      <c r="F13" s="84"/>
      <c r="G13" s="77">
        <f>IF(ISNA(MATCH(CONCATENATE(G$4,$A13),Divize!$X:$X,0)),"",INDEX(Divize!$L:$L,MATCH(CONCATENATE(G$4,$A13),Divize!$X:$X,0),1))</f>
      </c>
      <c r="H13" s="78"/>
      <c r="I13" s="81">
        <f>IF(G13="","",'2. závod'!I13)</f>
      </c>
      <c r="J13" s="79">
        <f t="shared" si="1"/>
      </c>
      <c r="K13" s="84"/>
      <c r="L13" s="77">
        <f>IF(ISNA(MATCH(CONCATENATE(L$4,$A13),Divize!$X:$X,0)),"",INDEX(Divize!$L:$L,MATCH(CONCATENATE(L$4,$A13),Divize!$X:$X,0),1))</f>
      </c>
      <c r="M13" s="78"/>
      <c r="N13" s="81">
        <f>IF(L13="","",'2. závod'!N13)</f>
      </c>
      <c r="O13" s="79">
        <f t="shared" si="2"/>
      </c>
      <c r="P13" s="84"/>
      <c r="Q13" s="77">
        <f>IF(ISNA(MATCH(CONCATENATE(Q$4,$A13),Divize!$X:$X,0)),"",INDEX(Divize!$L:$L,MATCH(CONCATENATE(Q$4,$A13),Divize!$X:$X,0),1))</f>
      </c>
      <c r="R13" s="78"/>
      <c r="S13" s="81">
        <f>IF(Q13="","",'2. závod'!S13)</f>
      </c>
      <c r="T13" s="79">
        <f t="shared" si="3"/>
      </c>
      <c r="U13" s="84"/>
      <c r="V13" s="77">
        <f>IF(ISNA(MATCH(CONCATENATE(V$4,$A13),Divize!$X:$X,0)),"",INDEX(Divize!$L:$L,MATCH(CONCATENATE(V$4,$A13),Divize!$X:$X,0),1))</f>
      </c>
      <c r="W13" s="78"/>
      <c r="X13" s="81">
        <f>IF(V13="","",'2. závod'!X13)</f>
      </c>
      <c r="Y13" s="79">
        <f t="shared" si="4"/>
      </c>
      <c r="Z13" s="84"/>
      <c r="AA13" s="77">
        <f>IF(ISNA(MATCH(CONCATENATE(AA$4,$A13),Divize!$X:$X,0)),"",INDEX(Divize!$L:$L,MATCH(CONCATENATE(AA$4,$A13),Divize!$X:$X,0),1))</f>
      </c>
      <c r="AB13" s="78"/>
      <c r="AC13" s="81">
        <f>IF(AA13="","",'2. závod'!AC13)</f>
      </c>
      <c r="AD13" s="79">
        <f t="shared" si="5"/>
      </c>
      <c r="AE13" s="84"/>
      <c r="AF13" s="77">
        <f>IF(ISNA(MATCH(CONCATENATE(AF$4,$A13),Divize!$X:$X,0)),"",INDEX(Divize!$L:$L,MATCH(CONCATENATE(AF$4,$A13),Divize!$X:$X,0),1))</f>
      </c>
      <c r="AG13" s="78"/>
      <c r="AH13" s="81">
        <f>IF(AF13="","",'2. závod'!AH13)</f>
      </c>
      <c r="AI13" s="79">
        <f t="shared" si="6"/>
      </c>
      <c r="AJ13" s="84"/>
      <c r="AK13" s="77">
        <f>IF(ISNA(MATCH(CONCATENATE(AK$4,$A13),Divize!$X:$X,0)),"",INDEX(Divize!$L:$L,MATCH(CONCATENATE(AK$4,$A13),Divize!$X:$X,0),1))</f>
      </c>
      <c r="AL13" s="78"/>
      <c r="AM13" s="81">
        <f>IF(AK13="","",'2. závod'!AM13)</f>
      </c>
      <c r="AN13" s="79">
        <f t="shared" si="7"/>
      </c>
      <c r="AO13" s="84"/>
      <c r="AP13" s="77">
        <f>IF(ISNA(MATCH(CONCATENATE(AP$4,$A13),Divize!$X:$X,0)),"",INDEX(Divize!$L:$L,MATCH(CONCATENATE(AP$4,$A13),Divize!$X:$X,0),1))</f>
      </c>
      <c r="AQ13" s="78"/>
      <c r="AR13" s="81">
        <f>IF(AP13="","",'2. závod'!AR13)</f>
      </c>
      <c r="AS13" s="79">
        <f t="shared" si="8"/>
      </c>
      <c r="AT13" s="84"/>
      <c r="AU13" s="77">
        <f>IF(ISNA(MATCH(CONCATENATE(AU$4,$A13),Divize!$X:$X,0)),"",INDEX(Divize!$L:$L,MATCH(CONCATENATE(AU$4,$A13),Divize!$X:$X,0),1))</f>
      </c>
      <c r="AV13" s="78"/>
      <c r="AW13" s="81">
        <f>IF(AU13="","",'2. závod'!AW13)</f>
      </c>
      <c r="AX13" s="79">
        <f t="shared" si="9"/>
      </c>
      <c r="AY13" s="84"/>
      <c r="AZ13" s="77">
        <f>IF(ISNA(MATCH(CONCATENATE(AZ$4,$A13),Divize!$X:$X,0)),"",INDEX(Divize!$L:$L,MATCH(CONCATENATE(AZ$4,$A13),Divize!$X:$X,0),1))</f>
      </c>
      <c r="BA13" s="78"/>
      <c r="BB13" s="81">
        <f>IF(AZ13="","",'2. závod'!BB13)</f>
      </c>
      <c r="BC13" s="79">
        <f t="shared" si="10"/>
      </c>
      <c r="BD13" s="84"/>
      <c r="BE13" s="77">
        <f>IF(ISNA(MATCH(CONCATENATE(BE$4,$A13),Divize!$X:$X,0)),"",INDEX(Divize!$L:$L,MATCH(CONCATENATE(BE$4,$A13),Divize!$X:$X,0),1))</f>
      </c>
      <c r="BF13" s="78"/>
      <c r="BG13" s="81">
        <f>IF(BE13="","",'2. závod'!BG13)</f>
      </c>
      <c r="BH13" s="79">
        <f t="shared" si="11"/>
      </c>
      <c r="BI13" s="84"/>
      <c r="BJ13" s="77">
        <f>IF(ISNA(MATCH(CONCATENATE(BJ$4,$A13),Divize!$X:$X,0)),"",INDEX(Divize!$L:$L,MATCH(CONCATENATE(BJ$4,$A13),Divize!$X:$X,0),1))</f>
      </c>
      <c r="BK13" s="78"/>
      <c r="BL13" s="81">
        <f>IF(BJ13="","",'2. závod'!BL13)</f>
      </c>
      <c r="BM13" s="79">
        <f t="shared" si="12"/>
      </c>
      <c r="BN13" s="84"/>
      <c r="BO13" s="77">
        <f>IF(ISNA(MATCH(CONCATENATE(BO$4,$A13),Divize!$X:$X,0)),"",INDEX(Divize!$L:$L,MATCH(CONCATENATE(BO$4,$A13),Divize!$X:$X,0),1))</f>
      </c>
      <c r="BP13" s="78"/>
      <c r="BQ13" s="81">
        <f>IF(BO13="","",'2. závod'!BQ13)</f>
      </c>
      <c r="BR13" s="79">
        <f t="shared" si="13"/>
      </c>
      <c r="BS13" s="84"/>
      <c r="BT13" s="77">
        <f>IF(ISNA(MATCH(CONCATENATE(BT$4,$A13),Divize!$X:$X,0)),"",INDEX(Divize!$L:$L,MATCH(CONCATENATE(BT$4,$A13),Divize!$X:$X,0),1))</f>
      </c>
      <c r="BU13" s="78"/>
      <c r="BV13" s="81">
        <f>IF(BT13="","",'2. závod'!BV13)</f>
      </c>
      <c r="BW13" s="79">
        <f t="shared" si="14"/>
      </c>
      <c r="BX13" s="84"/>
    </row>
    <row r="14" spans="1:76" s="82" customFormat="1" ht="34.5" customHeight="1">
      <c r="A14" s="83">
        <v>9</v>
      </c>
      <c r="B14" s="77" t="str">
        <f>IF(ISNA(MATCH(CONCATENATE(B$4,$A14),Divize!$X:$X,0)),"",INDEX(Divize!$L:$L,MATCH(CONCATENATE(B$4,$A14),Divize!$X:$X,0),1))</f>
        <v>Holub David</v>
      </c>
      <c r="C14" s="78"/>
      <c r="D14" s="81">
        <f>IF(B14="","",'2. závod'!D14)</f>
        <v>2630</v>
      </c>
      <c r="E14" s="79">
        <f t="shared" si="0"/>
        <v>2</v>
      </c>
      <c r="F14" s="84"/>
      <c r="G14" s="77">
        <f>IF(ISNA(MATCH(CONCATENATE(G$4,$A14),Divize!$X:$X,0)),"",INDEX(Divize!$L:$L,MATCH(CONCATENATE(G$4,$A14),Divize!$X:$X,0),1))</f>
      </c>
      <c r="H14" s="78"/>
      <c r="I14" s="81">
        <f>IF(G14="","",'2. závod'!I14)</f>
      </c>
      <c r="J14" s="79">
        <f t="shared" si="1"/>
      </c>
      <c r="K14" s="84"/>
      <c r="L14" s="77">
        <f>IF(ISNA(MATCH(CONCATENATE(L$4,$A14),Divize!$X:$X,0)),"",INDEX(Divize!$L:$L,MATCH(CONCATENATE(L$4,$A14),Divize!$X:$X,0),1))</f>
      </c>
      <c r="M14" s="78"/>
      <c r="N14" s="81">
        <f>IF(L14="","",'2. závod'!N14)</f>
      </c>
      <c r="O14" s="79">
        <f t="shared" si="2"/>
      </c>
      <c r="P14" s="84"/>
      <c r="Q14" s="77">
        <f>IF(ISNA(MATCH(CONCATENATE(Q$4,$A14),Divize!$X:$X,0)),"",INDEX(Divize!$L:$L,MATCH(CONCATENATE(Q$4,$A14),Divize!$X:$X,0),1))</f>
      </c>
      <c r="R14" s="78"/>
      <c r="S14" s="81">
        <f>IF(Q14="","",'2. závod'!S14)</f>
      </c>
      <c r="T14" s="79">
        <f t="shared" si="3"/>
      </c>
      <c r="U14" s="84"/>
      <c r="V14" s="77">
        <f>IF(ISNA(MATCH(CONCATENATE(V$4,$A14),Divize!$X:$X,0)),"",INDEX(Divize!$L:$L,MATCH(CONCATENATE(V$4,$A14),Divize!$X:$X,0),1))</f>
      </c>
      <c r="W14" s="78"/>
      <c r="X14" s="81">
        <f>IF(V14="","",'2. závod'!X14)</f>
      </c>
      <c r="Y14" s="79">
        <f t="shared" si="4"/>
      </c>
      <c r="Z14" s="84"/>
      <c r="AA14" s="77">
        <f>IF(ISNA(MATCH(CONCATENATE(AA$4,$A14),Divize!$X:$X,0)),"",INDEX(Divize!$L:$L,MATCH(CONCATENATE(AA$4,$A14),Divize!$X:$X,0),1))</f>
      </c>
      <c r="AB14" s="78"/>
      <c r="AC14" s="81">
        <f>IF(AA14="","",'2. závod'!AC14)</f>
      </c>
      <c r="AD14" s="79">
        <f t="shared" si="5"/>
      </c>
      <c r="AE14" s="84"/>
      <c r="AF14" s="77">
        <f>IF(ISNA(MATCH(CONCATENATE(AF$4,$A14),Divize!$X:$X,0)),"",INDEX(Divize!$L:$L,MATCH(CONCATENATE(AF$4,$A14),Divize!$X:$X,0),1))</f>
      </c>
      <c r="AG14" s="78"/>
      <c r="AH14" s="81">
        <f>IF(AF14="","",'2. závod'!AH14)</f>
      </c>
      <c r="AI14" s="79">
        <f t="shared" si="6"/>
      </c>
      <c r="AJ14" s="84"/>
      <c r="AK14" s="77">
        <f>IF(ISNA(MATCH(CONCATENATE(AK$4,$A14),Divize!$X:$X,0)),"",INDEX(Divize!$L:$L,MATCH(CONCATENATE(AK$4,$A14),Divize!$X:$X,0),1))</f>
      </c>
      <c r="AL14" s="78"/>
      <c r="AM14" s="81">
        <f>IF(AK14="","",'2. závod'!AM14)</f>
      </c>
      <c r="AN14" s="79">
        <f t="shared" si="7"/>
      </c>
      <c r="AO14" s="84"/>
      <c r="AP14" s="77">
        <f>IF(ISNA(MATCH(CONCATENATE(AP$4,$A14),Divize!$X:$X,0)),"",INDEX(Divize!$L:$L,MATCH(CONCATENATE(AP$4,$A14),Divize!$X:$X,0),1))</f>
      </c>
      <c r="AQ14" s="78"/>
      <c r="AR14" s="81">
        <f>IF(AP14="","",'2. závod'!AR14)</f>
      </c>
      <c r="AS14" s="79">
        <f t="shared" si="8"/>
      </c>
      <c r="AT14" s="84"/>
      <c r="AU14" s="77">
        <f>IF(ISNA(MATCH(CONCATENATE(AU$4,$A14),Divize!$X:$X,0)),"",INDEX(Divize!$L:$L,MATCH(CONCATENATE(AU$4,$A14),Divize!$X:$X,0),1))</f>
      </c>
      <c r="AV14" s="78"/>
      <c r="AW14" s="81">
        <f>IF(AU14="","",'2. závod'!AW14)</f>
      </c>
      <c r="AX14" s="79">
        <f t="shared" si="9"/>
      </c>
      <c r="AY14" s="84"/>
      <c r="AZ14" s="77">
        <f>IF(ISNA(MATCH(CONCATENATE(AZ$4,$A14),Divize!$X:$X,0)),"",INDEX(Divize!$L:$L,MATCH(CONCATENATE(AZ$4,$A14),Divize!$X:$X,0),1))</f>
      </c>
      <c r="BA14" s="78"/>
      <c r="BB14" s="81">
        <f>IF(AZ14="","",'2. závod'!BB14)</f>
      </c>
      <c r="BC14" s="79">
        <f t="shared" si="10"/>
      </c>
      <c r="BD14" s="84"/>
      <c r="BE14" s="77">
        <f>IF(ISNA(MATCH(CONCATENATE(BE$4,$A14),Divize!$X:$X,0)),"",INDEX(Divize!$L:$L,MATCH(CONCATENATE(BE$4,$A14),Divize!$X:$X,0),1))</f>
      </c>
      <c r="BF14" s="78"/>
      <c r="BG14" s="81">
        <f>IF(BE14="","",'2. závod'!BG14)</f>
      </c>
      <c r="BH14" s="79">
        <f t="shared" si="11"/>
      </c>
      <c r="BI14" s="84"/>
      <c r="BJ14" s="77">
        <f>IF(ISNA(MATCH(CONCATENATE(BJ$4,$A14),Divize!$X:$X,0)),"",INDEX(Divize!$L:$L,MATCH(CONCATENATE(BJ$4,$A14),Divize!$X:$X,0),1))</f>
      </c>
      <c r="BK14" s="78"/>
      <c r="BL14" s="81">
        <f>IF(BJ14="","",'2. závod'!BL14)</f>
      </c>
      <c r="BM14" s="79">
        <f t="shared" si="12"/>
      </c>
      <c r="BN14" s="84"/>
      <c r="BO14" s="77">
        <f>IF(ISNA(MATCH(CONCATENATE(BO$4,$A14),Divize!$X:$X,0)),"",INDEX(Divize!$L:$L,MATCH(CONCATENATE(BO$4,$A14),Divize!$X:$X,0),1))</f>
      </c>
      <c r="BP14" s="78"/>
      <c r="BQ14" s="81">
        <f>IF(BO14="","",'2. závod'!BQ14)</f>
      </c>
      <c r="BR14" s="79">
        <f t="shared" si="13"/>
      </c>
      <c r="BS14" s="84"/>
      <c r="BT14" s="77">
        <f>IF(ISNA(MATCH(CONCATENATE(BT$4,$A14),Divize!$X:$X,0)),"",INDEX(Divize!$L:$L,MATCH(CONCATENATE(BT$4,$A14),Divize!$X:$X,0),1))</f>
      </c>
      <c r="BU14" s="78"/>
      <c r="BV14" s="81">
        <f>IF(BT14="","",'2. závod'!BV14)</f>
      </c>
      <c r="BW14" s="79">
        <f t="shared" si="14"/>
      </c>
      <c r="BX14" s="84"/>
    </row>
    <row r="15" spans="1:76" s="82" customFormat="1" ht="34.5" customHeight="1">
      <c r="A15" s="83">
        <v>10</v>
      </c>
      <c r="B15" s="77">
        <f>IF(ISNA(MATCH(CONCATENATE(B$4,$A15),Divize!$X:$X,0)),"",INDEX(Divize!$L:$L,MATCH(CONCATENATE(B$4,$A15),Divize!$X:$X,0),1))</f>
      </c>
      <c r="C15" s="78"/>
      <c r="D15" s="81">
        <f>IF(B15="","",'2. závod'!D15)</f>
      </c>
      <c r="E15" s="79">
        <f t="shared" si="0"/>
      </c>
      <c r="F15" s="84"/>
      <c r="G15" s="77">
        <f>IF(ISNA(MATCH(CONCATENATE(G$4,$A15),Divize!$X:$X,0)),"",INDEX(Divize!$L:$L,MATCH(CONCATENATE(G$4,$A15),Divize!$X:$X,0),1))</f>
      </c>
      <c r="H15" s="78"/>
      <c r="I15" s="81">
        <f>IF(G15="","",'2. závod'!I15)</f>
      </c>
      <c r="J15" s="79">
        <f t="shared" si="1"/>
      </c>
      <c r="K15" s="84"/>
      <c r="L15" s="77">
        <f>IF(ISNA(MATCH(CONCATENATE(L$4,$A15),Divize!$X:$X,0)),"",INDEX(Divize!$L:$L,MATCH(CONCATENATE(L$4,$A15),Divize!$X:$X,0),1))</f>
      </c>
      <c r="M15" s="78"/>
      <c r="N15" s="81">
        <f>IF(L15="","",'2. závod'!N15)</f>
      </c>
      <c r="O15" s="79">
        <f t="shared" si="2"/>
      </c>
      <c r="P15" s="84"/>
      <c r="Q15" s="77">
        <f>IF(ISNA(MATCH(CONCATENATE(Q$4,$A15),Divize!$X:$X,0)),"",INDEX(Divize!$L:$L,MATCH(CONCATENATE(Q$4,$A15),Divize!$X:$X,0),1))</f>
      </c>
      <c r="R15" s="78"/>
      <c r="S15" s="81">
        <f>IF(Q15="","",'2. závod'!S15)</f>
      </c>
      <c r="T15" s="79">
        <f t="shared" si="3"/>
      </c>
      <c r="U15" s="84"/>
      <c r="V15" s="77">
        <f>IF(ISNA(MATCH(CONCATENATE(V$4,$A15),Divize!$X:$X,0)),"",INDEX(Divize!$L:$L,MATCH(CONCATENATE(V$4,$A15),Divize!$X:$X,0),1))</f>
      </c>
      <c r="W15" s="78"/>
      <c r="X15" s="81">
        <f>IF(V15="","",'2. závod'!X15)</f>
      </c>
      <c r="Y15" s="79">
        <f t="shared" si="4"/>
      </c>
      <c r="Z15" s="84"/>
      <c r="AA15" s="77">
        <f>IF(ISNA(MATCH(CONCATENATE(AA$4,$A15),Divize!$X:$X,0)),"",INDEX(Divize!$L:$L,MATCH(CONCATENATE(AA$4,$A15),Divize!$X:$X,0),1))</f>
      </c>
      <c r="AB15" s="78"/>
      <c r="AC15" s="81">
        <f>IF(AA15="","",'2. závod'!AC15)</f>
      </c>
      <c r="AD15" s="79">
        <f t="shared" si="5"/>
      </c>
      <c r="AE15" s="84"/>
      <c r="AF15" s="77">
        <f>IF(ISNA(MATCH(CONCATENATE(AF$4,$A15),Divize!$X:$X,0)),"",INDEX(Divize!$L:$L,MATCH(CONCATENATE(AF$4,$A15),Divize!$X:$X,0),1))</f>
      </c>
      <c r="AG15" s="78"/>
      <c r="AH15" s="81">
        <f>IF(AF15="","",'2. závod'!AH15)</f>
      </c>
      <c r="AI15" s="79">
        <f t="shared" si="6"/>
      </c>
      <c r="AJ15" s="84"/>
      <c r="AK15" s="77">
        <f>IF(ISNA(MATCH(CONCATENATE(AK$4,$A15),Divize!$X:$X,0)),"",INDEX(Divize!$L:$L,MATCH(CONCATENATE(AK$4,$A15),Divize!$X:$X,0),1))</f>
      </c>
      <c r="AL15" s="78"/>
      <c r="AM15" s="81">
        <f>IF(AK15="","",'2. závod'!AM15)</f>
      </c>
      <c r="AN15" s="79">
        <f t="shared" si="7"/>
      </c>
      <c r="AO15" s="84"/>
      <c r="AP15" s="77">
        <f>IF(ISNA(MATCH(CONCATENATE(AP$4,$A15),Divize!$X:$X,0)),"",INDEX(Divize!$L:$L,MATCH(CONCATENATE(AP$4,$A15),Divize!$X:$X,0),1))</f>
      </c>
      <c r="AQ15" s="78"/>
      <c r="AR15" s="81">
        <f>IF(AP15="","",'2. závod'!AR15)</f>
      </c>
      <c r="AS15" s="79">
        <f t="shared" si="8"/>
      </c>
      <c r="AT15" s="84"/>
      <c r="AU15" s="77">
        <f>IF(ISNA(MATCH(CONCATENATE(AU$4,$A15),Divize!$X:$X,0)),"",INDEX(Divize!$L:$L,MATCH(CONCATENATE(AU$4,$A15),Divize!$X:$X,0),1))</f>
      </c>
      <c r="AV15" s="78"/>
      <c r="AW15" s="81">
        <f>IF(AU15="","",'2. závod'!AW15)</f>
      </c>
      <c r="AX15" s="79">
        <f t="shared" si="9"/>
      </c>
      <c r="AY15" s="84"/>
      <c r="AZ15" s="77">
        <f>IF(ISNA(MATCH(CONCATENATE(AZ$4,$A15),Divize!$X:$X,0)),"",INDEX(Divize!$L:$L,MATCH(CONCATENATE(AZ$4,$A15),Divize!$X:$X,0),1))</f>
      </c>
      <c r="BA15" s="78"/>
      <c r="BB15" s="81">
        <f>IF(AZ15="","",'2. závod'!BB15)</f>
      </c>
      <c r="BC15" s="79">
        <f t="shared" si="10"/>
      </c>
      <c r="BD15" s="84"/>
      <c r="BE15" s="77">
        <f>IF(ISNA(MATCH(CONCATENATE(BE$4,$A15),Divize!$X:$X,0)),"",INDEX(Divize!$L:$L,MATCH(CONCATENATE(BE$4,$A15),Divize!$X:$X,0),1))</f>
      </c>
      <c r="BF15" s="78"/>
      <c r="BG15" s="81">
        <f>IF(BE15="","",'2. závod'!BG15)</f>
      </c>
      <c r="BH15" s="79">
        <f t="shared" si="11"/>
      </c>
      <c r="BI15" s="84"/>
      <c r="BJ15" s="77">
        <f>IF(ISNA(MATCH(CONCATENATE(BJ$4,$A15),Divize!$X:$X,0)),"",INDEX(Divize!$L:$L,MATCH(CONCATENATE(BJ$4,$A15),Divize!$X:$X,0),1))</f>
      </c>
      <c r="BK15" s="78"/>
      <c r="BL15" s="81">
        <f>IF(BJ15="","",'2. závod'!BL15)</f>
      </c>
      <c r="BM15" s="79">
        <f t="shared" si="12"/>
      </c>
      <c r="BN15" s="84"/>
      <c r="BO15" s="77">
        <f>IF(ISNA(MATCH(CONCATENATE(BO$4,$A15),Divize!$X:$X,0)),"",INDEX(Divize!$L:$L,MATCH(CONCATENATE(BO$4,$A15),Divize!$X:$X,0),1))</f>
      </c>
      <c r="BP15" s="78"/>
      <c r="BQ15" s="81">
        <f>IF(BO15="","",'2. závod'!BQ15)</f>
      </c>
      <c r="BR15" s="79">
        <f t="shared" si="13"/>
      </c>
      <c r="BS15" s="84"/>
      <c r="BT15" s="77">
        <f>IF(ISNA(MATCH(CONCATENATE(BT$4,$A15),Divize!$X:$X,0)),"",INDEX(Divize!$L:$L,MATCH(CONCATENATE(BT$4,$A15),Divize!$X:$X,0),1))</f>
      </c>
      <c r="BU15" s="78"/>
      <c r="BV15" s="81">
        <f>IF(BT15="","",'2. závod'!BV15)</f>
      </c>
      <c r="BW15" s="79">
        <f t="shared" si="14"/>
      </c>
      <c r="BX15" s="84"/>
    </row>
    <row r="16" spans="1:76" s="82" customFormat="1" ht="34.5" customHeight="1">
      <c r="A16" s="83">
        <v>11</v>
      </c>
      <c r="B16" s="77">
        <f>IF(ISNA(MATCH(CONCATENATE(B$4,$A16),Divize!$X:$X,0)),"",INDEX(Divize!$L:$L,MATCH(CONCATENATE(B$4,$A16),Divize!$X:$X,0),1))</f>
      </c>
      <c r="C16" s="78"/>
      <c r="D16" s="81">
        <f>IF(B16="","",'2. závod'!D16)</f>
      </c>
      <c r="E16" s="79">
        <f t="shared" si="0"/>
      </c>
      <c r="F16" s="84"/>
      <c r="G16" s="77">
        <f>IF(ISNA(MATCH(CONCATENATE(G$4,$A16),Divize!$X:$X,0)),"",INDEX(Divize!$L:$L,MATCH(CONCATENATE(G$4,$A16),Divize!$X:$X,0),1))</f>
      </c>
      <c r="H16" s="78"/>
      <c r="I16" s="81">
        <f>IF(G16="","",'2. závod'!I16)</f>
      </c>
      <c r="J16" s="79">
        <f t="shared" si="1"/>
      </c>
      <c r="K16" s="84"/>
      <c r="L16" s="77">
        <f>IF(ISNA(MATCH(CONCATENATE(L$4,$A16),Divize!$X:$X,0)),"",INDEX(Divize!$L:$L,MATCH(CONCATENATE(L$4,$A16),Divize!$X:$X,0),1))</f>
      </c>
      <c r="M16" s="78"/>
      <c r="N16" s="81">
        <f>IF(L16="","",'2. závod'!N16)</f>
      </c>
      <c r="O16" s="79">
        <f t="shared" si="2"/>
      </c>
      <c r="P16" s="84"/>
      <c r="Q16" s="77">
        <f>IF(ISNA(MATCH(CONCATENATE(Q$4,$A16),Divize!$X:$X,0)),"",INDEX(Divize!$L:$L,MATCH(CONCATENATE(Q$4,$A16),Divize!$X:$X,0),1))</f>
      </c>
      <c r="R16" s="78"/>
      <c r="S16" s="81">
        <f>IF(Q16="","",'2. závod'!S16)</f>
      </c>
      <c r="T16" s="79">
        <f t="shared" si="3"/>
      </c>
      <c r="U16" s="84"/>
      <c r="V16" s="77">
        <f>IF(ISNA(MATCH(CONCATENATE(V$4,$A16),Divize!$X:$X,0)),"",INDEX(Divize!$L:$L,MATCH(CONCATENATE(V$4,$A16),Divize!$X:$X,0),1))</f>
      </c>
      <c r="W16" s="78"/>
      <c r="X16" s="81">
        <f>IF(V16="","",'2. závod'!X16)</f>
      </c>
      <c r="Y16" s="79">
        <f t="shared" si="4"/>
      </c>
      <c r="Z16" s="84"/>
      <c r="AA16" s="77">
        <f>IF(ISNA(MATCH(CONCATENATE(AA$4,$A16),Divize!$X:$X,0)),"",INDEX(Divize!$L:$L,MATCH(CONCATENATE(AA$4,$A16),Divize!$X:$X,0),1))</f>
      </c>
      <c r="AB16" s="78"/>
      <c r="AC16" s="81">
        <f>IF(AA16="","",'2. závod'!AC16)</f>
      </c>
      <c r="AD16" s="79">
        <f t="shared" si="5"/>
      </c>
      <c r="AE16" s="84"/>
      <c r="AF16" s="77">
        <f>IF(ISNA(MATCH(CONCATENATE(AF$4,$A16),Divize!$X:$X,0)),"",INDEX(Divize!$L:$L,MATCH(CONCATENATE(AF$4,$A16),Divize!$X:$X,0),1))</f>
      </c>
      <c r="AG16" s="78"/>
      <c r="AH16" s="81">
        <f>IF(AF16="","",'2. závod'!AH16)</f>
      </c>
      <c r="AI16" s="79">
        <f t="shared" si="6"/>
      </c>
      <c r="AJ16" s="84"/>
      <c r="AK16" s="77">
        <f>IF(ISNA(MATCH(CONCATENATE(AK$4,$A16),Divize!$X:$X,0)),"",INDEX(Divize!$L:$L,MATCH(CONCATENATE(AK$4,$A16),Divize!$X:$X,0),1))</f>
      </c>
      <c r="AL16" s="78"/>
      <c r="AM16" s="81">
        <f>IF(AK16="","",'2. závod'!AM16)</f>
      </c>
      <c r="AN16" s="79">
        <f t="shared" si="7"/>
      </c>
      <c r="AO16" s="84"/>
      <c r="AP16" s="77">
        <f>IF(ISNA(MATCH(CONCATENATE(AP$4,$A16),Divize!$X:$X,0)),"",INDEX(Divize!$L:$L,MATCH(CONCATENATE(AP$4,$A16),Divize!$X:$X,0),1))</f>
      </c>
      <c r="AQ16" s="78"/>
      <c r="AR16" s="81">
        <f>IF(AP16="","",'2. závod'!AR16)</f>
      </c>
      <c r="AS16" s="79">
        <f t="shared" si="8"/>
      </c>
      <c r="AT16" s="84"/>
      <c r="AU16" s="77">
        <f>IF(ISNA(MATCH(CONCATENATE(AU$4,$A16),Divize!$X:$X,0)),"",INDEX(Divize!$L:$L,MATCH(CONCATENATE(AU$4,$A16),Divize!$X:$X,0),1))</f>
      </c>
      <c r="AV16" s="78"/>
      <c r="AW16" s="81">
        <f>IF(AU16="","",'2. závod'!AW16)</f>
      </c>
      <c r="AX16" s="79">
        <f t="shared" si="9"/>
      </c>
      <c r="AY16" s="84"/>
      <c r="AZ16" s="77">
        <f>IF(ISNA(MATCH(CONCATENATE(AZ$4,$A16),Divize!$X:$X,0)),"",INDEX(Divize!$L:$L,MATCH(CONCATENATE(AZ$4,$A16),Divize!$X:$X,0),1))</f>
      </c>
      <c r="BA16" s="78"/>
      <c r="BB16" s="81">
        <f>IF(AZ16="","",'2. závod'!BB16)</f>
      </c>
      <c r="BC16" s="79">
        <f t="shared" si="10"/>
      </c>
      <c r="BD16" s="84"/>
      <c r="BE16" s="77">
        <f>IF(ISNA(MATCH(CONCATENATE(BE$4,$A16),Divize!$X:$X,0)),"",INDEX(Divize!$L:$L,MATCH(CONCATENATE(BE$4,$A16),Divize!$X:$X,0),1))</f>
      </c>
      <c r="BF16" s="78"/>
      <c r="BG16" s="81">
        <f>IF(BE16="","",'2. závod'!BG16)</f>
      </c>
      <c r="BH16" s="79">
        <f t="shared" si="11"/>
      </c>
      <c r="BI16" s="84"/>
      <c r="BJ16" s="77">
        <f>IF(ISNA(MATCH(CONCATENATE(BJ$4,$A16),Divize!$X:$X,0)),"",INDEX(Divize!$L:$L,MATCH(CONCATENATE(BJ$4,$A16),Divize!$X:$X,0),1))</f>
      </c>
      <c r="BK16" s="78"/>
      <c r="BL16" s="81">
        <f>IF(BJ16="","",'2. závod'!BL16)</f>
      </c>
      <c r="BM16" s="79">
        <f t="shared" si="12"/>
      </c>
      <c r="BN16" s="84"/>
      <c r="BO16" s="77">
        <f>IF(ISNA(MATCH(CONCATENATE(BO$4,$A16),Divize!$X:$X,0)),"",INDEX(Divize!$L:$L,MATCH(CONCATENATE(BO$4,$A16),Divize!$X:$X,0),1))</f>
      </c>
      <c r="BP16" s="78"/>
      <c r="BQ16" s="81">
        <f>IF(BO16="","",'2. závod'!BQ16)</f>
      </c>
      <c r="BR16" s="79">
        <f t="shared" si="13"/>
      </c>
      <c r="BS16" s="84"/>
      <c r="BT16" s="77">
        <f>IF(ISNA(MATCH(CONCATENATE(BT$4,$A16),Divize!$X:$X,0)),"",INDEX(Divize!$L:$L,MATCH(CONCATENATE(BT$4,$A16),Divize!$X:$X,0),1))</f>
      </c>
      <c r="BU16" s="78"/>
      <c r="BV16" s="81">
        <f>IF(BT16="","",'2. závod'!BV16)</f>
      </c>
      <c r="BW16" s="79">
        <f t="shared" si="14"/>
      </c>
      <c r="BX16" s="84"/>
    </row>
    <row r="17" spans="1:76" s="82" customFormat="1" ht="34.5" customHeight="1">
      <c r="A17" s="83">
        <v>12</v>
      </c>
      <c r="B17" s="77">
        <f>IF(ISNA(MATCH(CONCATENATE(B$4,$A17),Divize!$X:$X,0)),"",INDEX(Divize!$L:$L,MATCH(CONCATENATE(B$4,$A17),Divize!$X:$X,0),1))</f>
      </c>
      <c r="C17" s="78"/>
      <c r="D17" s="81">
        <f>IF(B17="","",'2. závod'!D17)</f>
      </c>
      <c r="E17" s="79">
        <f t="shared" si="0"/>
      </c>
      <c r="F17" s="84"/>
      <c r="G17" s="77">
        <f>IF(ISNA(MATCH(CONCATENATE(G$4,$A17),Divize!$X:$X,0)),"",INDEX(Divize!$L:$L,MATCH(CONCATENATE(G$4,$A17),Divize!$X:$X,0),1))</f>
      </c>
      <c r="H17" s="78"/>
      <c r="I17" s="81">
        <f>IF(G17="","",'2. závod'!I17)</f>
      </c>
      <c r="J17" s="79">
        <f t="shared" si="1"/>
      </c>
      <c r="K17" s="84"/>
      <c r="L17" s="77">
        <f>IF(ISNA(MATCH(CONCATENATE(L$4,$A17),Divize!$X:$X,0)),"",INDEX(Divize!$L:$L,MATCH(CONCATENATE(L$4,$A17),Divize!$X:$X,0),1))</f>
      </c>
      <c r="M17" s="78"/>
      <c r="N17" s="81">
        <f>IF(L17="","",'2. závod'!N17)</f>
      </c>
      <c r="O17" s="79">
        <f t="shared" si="2"/>
      </c>
      <c r="P17" s="84"/>
      <c r="Q17" s="77">
        <f>IF(ISNA(MATCH(CONCATENATE(Q$4,$A17),Divize!$X:$X,0)),"",INDEX(Divize!$L:$L,MATCH(CONCATENATE(Q$4,$A17),Divize!$X:$X,0),1))</f>
      </c>
      <c r="R17" s="78"/>
      <c r="S17" s="81">
        <f>IF(Q17="","",'2. závod'!S17)</f>
      </c>
      <c r="T17" s="79">
        <f t="shared" si="3"/>
      </c>
      <c r="U17" s="84"/>
      <c r="V17" s="77">
        <f>IF(ISNA(MATCH(CONCATENATE(V$4,$A17),Divize!$X:$X,0)),"",INDEX(Divize!$L:$L,MATCH(CONCATENATE(V$4,$A17),Divize!$X:$X,0),1))</f>
      </c>
      <c r="W17" s="78"/>
      <c r="X17" s="81">
        <f>IF(V17="","",'2. závod'!X17)</f>
      </c>
      <c r="Y17" s="79">
        <f t="shared" si="4"/>
      </c>
      <c r="Z17" s="84"/>
      <c r="AA17" s="77">
        <f>IF(ISNA(MATCH(CONCATENATE(AA$4,$A17),Divize!$X:$X,0)),"",INDEX(Divize!$L:$L,MATCH(CONCATENATE(AA$4,$A17),Divize!$X:$X,0),1))</f>
      </c>
      <c r="AB17" s="78"/>
      <c r="AC17" s="81">
        <f>IF(AA17="","",'2. závod'!AC17)</f>
      </c>
      <c r="AD17" s="79">
        <f t="shared" si="5"/>
      </c>
      <c r="AE17" s="84"/>
      <c r="AF17" s="77">
        <f>IF(ISNA(MATCH(CONCATENATE(AF$4,$A17),Divize!$X:$X,0)),"",INDEX(Divize!$L:$L,MATCH(CONCATENATE(AF$4,$A17),Divize!$X:$X,0),1))</f>
      </c>
      <c r="AG17" s="78"/>
      <c r="AH17" s="81">
        <f>IF(AF17="","",'2. závod'!AH17)</f>
      </c>
      <c r="AI17" s="79">
        <f t="shared" si="6"/>
      </c>
      <c r="AJ17" s="84"/>
      <c r="AK17" s="77">
        <f>IF(ISNA(MATCH(CONCATENATE(AK$4,$A17),Divize!$X:$X,0)),"",INDEX(Divize!$L:$L,MATCH(CONCATENATE(AK$4,$A17),Divize!$X:$X,0),1))</f>
      </c>
      <c r="AL17" s="78"/>
      <c r="AM17" s="81">
        <f>IF(AK17="","",'2. závod'!AM17)</f>
      </c>
      <c r="AN17" s="79">
        <f t="shared" si="7"/>
      </c>
      <c r="AO17" s="84"/>
      <c r="AP17" s="77">
        <f>IF(ISNA(MATCH(CONCATENATE(AP$4,$A17),Divize!$X:$X,0)),"",INDEX(Divize!$L:$L,MATCH(CONCATENATE(AP$4,$A17),Divize!$X:$X,0),1))</f>
      </c>
      <c r="AQ17" s="78"/>
      <c r="AR17" s="81">
        <f>IF(AP17="","",'2. závod'!AR17)</f>
      </c>
      <c r="AS17" s="79">
        <f t="shared" si="8"/>
      </c>
      <c r="AT17" s="84"/>
      <c r="AU17" s="77">
        <f>IF(ISNA(MATCH(CONCATENATE(AU$4,$A17),Divize!$X:$X,0)),"",INDEX(Divize!$L:$L,MATCH(CONCATENATE(AU$4,$A17),Divize!$X:$X,0),1))</f>
      </c>
      <c r="AV17" s="78"/>
      <c r="AW17" s="81">
        <f>IF(AU17="","",'2. závod'!AW17)</f>
      </c>
      <c r="AX17" s="79">
        <f t="shared" si="9"/>
      </c>
      <c r="AY17" s="84"/>
      <c r="AZ17" s="77">
        <f>IF(ISNA(MATCH(CONCATENATE(AZ$4,$A17),Divize!$X:$X,0)),"",INDEX(Divize!$L:$L,MATCH(CONCATENATE(AZ$4,$A17),Divize!$X:$X,0),1))</f>
      </c>
      <c r="BA17" s="78"/>
      <c r="BB17" s="81">
        <f>IF(AZ17="","",'2. závod'!BB17)</f>
      </c>
      <c r="BC17" s="79">
        <f t="shared" si="10"/>
      </c>
      <c r="BD17" s="84"/>
      <c r="BE17" s="77">
        <f>IF(ISNA(MATCH(CONCATENATE(BE$4,$A17),Divize!$X:$X,0)),"",INDEX(Divize!$L:$L,MATCH(CONCATENATE(BE$4,$A17),Divize!$X:$X,0),1))</f>
      </c>
      <c r="BF17" s="78"/>
      <c r="BG17" s="81">
        <f>IF(BE17="","",'2. závod'!BG17)</f>
      </c>
      <c r="BH17" s="79">
        <f t="shared" si="11"/>
      </c>
      <c r="BI17" s="84"/>
      <c r="BJ17" s="77">
        <f>IF(ISNA(MATCH(CONCATENATE(BJ$4,$A17),Divize!$X:$X,0)),"",INDEX(Divize!$L:$L,MATCH(CONCATENATE(BJ$4,$A17),Divize!$X:$X,0),1))</f>
      </c>
      <c r="BK17" s="78"/>
      <c r="BL17" s="81">
        <f>IF(BJ17="","",'2. závod'!BL17)</f>
      </c>
      <c r="BM17" s="79">
        <f t="shared" si="12"/>
      </c>
      <c r="BN17" s="84"/>
      <c r="BO17" s="77">
        <f>IF(ISNA(MATCH(CONCATENATE(BO$4,$A17),Divize!$X:$X,0)),"",INDEX(Divize!$L:$L,MATCH(CONCATENATE(BO$4,$A17),Divize!$X:$X,0),1))</f>
      </c>
      <c r="BP17" s="78"/>
      <c r="BQ17" s="81">
        <f>IF(BO17="","",'2. závod'!BQ17)</f>
      </c>
      <c r="BR17" s="79">
        <f t="shared" si="13"/>
      </c>
      <c r="BS17" s="84"/>
      <c r="BT17" s="77">
        <f>IF(ISNA(MATCH(CONCATENATE(BT$4,$A17),Divize!$X:$X,0)),"",INDEX(Divize!$L:$L,MATCH(CONCATENATE(BT$4,$A17),Divize!$X:$X,0),1))</f>
      </c>
      <c r="BU17" s="78"/>
      <c r="BV17" s="81">
        <f>IF(BT17="","",'2. závod'!BV17)</f>
      </c>
      <c r="BW17" s="79">
        <f t="shared" si="14"/>
      </c>
      <c r="BX17" s="84"/>
    </row>
    <row r="18" spans="1:76" s="82" customFormat="1" ht="34.5" customHeight="1">
      <c r="A18" s="83">
        <v>13</v>
      </c>
      <c r="B18" s="77">
        <f>IF(ISNA(MATCH(CONCATENATE(B$4,$A18),Divize!$X:$X,0)),"",INDEX(Divize!$L:$L,MATCH(CONCATENATE(B$4,$A18),Divize!$X:$X,0),1))</f>
      </c>
      <c r="C18" s="78"/>
      <c r="D18" s="81">
        <f>IF(B18="","",'2. závod'!D18)</f>
      </c>
      <c r="E18" s="79">
        <f t="shared" si="0"/>
      </c>
      <c r="F18" s="84"/>
      <c r="G18" s="77">
        <f>IF(ISNA(MATCH(CONCATENATE(G$4,$A18),Divize!$X:$X,0)),"",INDEX(Divize!$L:$L,MATCH(CONCATENATE(G$4,$A18),Divize!$X:$X,0),1))</f>
      </c>
      <c r="H18" s="78"/>
      <c r="I18" s="81">
        <f>IF(G18="","",'2. závod'!I18)</f>
      </c>
      <c r="J18" s="79">
        <f t="shared" si="1"/>
      </c>
      <c r="K18" s="84"/>
      <c r="L18" s="77">
        <f>IF(ISNA(MATCH(CONCATENATE(L$4,$A18),Divize!$X:$X,0)),"",INDEX(Divize!$L:$L,MATCH(CONCATENATE(L$4,$A18),Divize!$X:$X,0),1))</f>
      </c>
      <c r="M18" s="78"/>
      <c r="N18" s="81">
        <f>IF(L18="","",'2. závod'!N18)</f>
      </c>
      <c r="O18" s="79">
        <f t="shared" si="2"/>
      </c>
      <c r="P18" s="84"/>
      <c r="Q18" s="77">
        <f>IF(ISNA(MATCH(CONCATENATE(Q$4,$A18),Divize!$X:$X,0)),"",INDEX(Divize!$L:$L,MATCH(CONCATENATE(Q$4,$A18),Divize!$X:$X,0),1))</f>
      </c>
      <c r="R18" s="78"/>
      <c r="S18" s="81">
        <f>IF(Q18="","",'2. závod'!S18)</f>
      </c>
      <c r="T18" s="79">
        <f t="shared" si="3"/>
      </c>
      <c r="U18" s="84"/>
      <c r="V18" s="77">
        <f>IF(ISNA(MATCH(CONCATENATE(V$4,$A18),Divize!$X:$X,0)),"",INDEX(Divize!$L:$L,MATCH(CONCATENATE(V$4,$A18),Divize!$X:$X,0),1))</f>
      </c>
      <c r="W18" s="78"/>
      <c r="X18" s="81">
        <f>IF(V18="","",'2. závod'!X18)</f>
      </c>
      <c r="Y18" s="79">
        <f t="shared" si="4"/>
      </c>
      <c r="Z18" s="84"/>
      <c r="AA18" s="77">
        <f>IF(ISNA(MATCH(CONCATENATE(AA$4,$A18),Divize!$X:$X,0)),"",INDEX(Divize!$L:$L,MATCH(CONCATENATE(AA$4,$A18),Divize!$X:$X,0),1))</f>
      </c>
      <c r="AB18" s="78"/>
      <c r="AC18" s="81">
        <f>IF(AA18="","",'2. závod'!AC18)</f>
      </c>
      <c r="AD18" s="79">
        <f t="shared" si="5"/>
      </c>
      <c r="AE18" s="84"/>
      <c r="AF18" s="77">
        <f>IF(ISNA(MATCH(CONCATENATE(AF$4,$A18),Divize!$X:$X,0)),"",INDEX(Divize!$L:$L,MATCH(CONCATENATE(AF$4,$A18),Divize!$X:$X,0),1))</f>
      </c>
      <c r="AG18" s="78"/>
      <c r="AH18" s="81">
        <f>IF(AF18="","",'2. závod'!AH18)</f>
      </c>
      <c r="AI18" s="79">
        <f t="shared" si="6"/>
      </c>
      <c r="AJ18" s="84"/>
      <c r="AK18" s="77">
        <f>IF(ISNA(MATCH(CONCATENATE(AK$4,$A18),Divize!$X:$X,0)),"",INDEX(Divize!$L:$L,MATCH(CONCATENATE(AK$4,$A18),Divize!$X:$X,0),1))</f>
      </c>
      <c r="AL18" s="78"/>
      <c r="AM18" s="81">
        <f>IF(AK18="","",'2. závod'!AM18)</f>
      </c>
      <c r="AN18" s="79">
        <f t="shared" si="7"/>
      </c>
      <c r="AO18" s="84"/>
      <c r="AP18" s="77">
        <f>IF(ISNA(MATCH(CONCATENATE(AP$4,$A18),Divize!$X:$X,0)),"",INDEX(Divize!$L:$L,MATCH(CONCATENATE(AP$4,$A18),Divize!$X:$X,0),1))</f>
      </c>
      <c r="AQ18" s="78"/>
      <c r="AR18" s="81">
        <f>IF(AP18="","",'2. závod'!AR18)</f>
      </c>
      <c r="AS18" s="79">
        <f t="shared" si="8"/>
      </c>
      <c r="AT18" s="84"/>
      <c r="AU18" s="77">
        <f>IF(ISNA(MATCH(CONCATENATE(AU$4,$A18),Divize!$X:$X,0)),"",INDEX(Divize!$L:$L,MATCH(CONCATENATE(AU$4,$A18),Divize!$X:$X,0),1))</f>
      </c>
      <c r="AV18" s="78"/>
      <c r="AW18" s="81">
        <f>IF(AU18="","",'2. závod'!AW18)</f>
      </c>
      <c r="AX18" s="79">
        <f t="shared" si="9"/>
      </c>
      <c r="AY18" s="84"/>
      <c r="AZ18" s="77">
        <f>IF(ISNA(MATCH(CONCATENATE(AZ$4,$A18),Divize!$X:$X,0)),"",INDEX(Divize!$L:$L,MATCH(CONCATENATE(AZ$4,$A18),Divize!$X:$X,0),1))</f>
      </c>
      <c r="BA18" s="78"/>
      <c r="BB18" s="81">
        <f>IF(AZ18="","",'2. závod'!BB18)</f>
      </c>
      <c r="BC18" s="79">
        <f t="shared" si="10"/>
      </c>
      <c r="BD18" s="84"/>
      <c r="BE18" s="77">
        <f>IF(ISNA(MATCH(CONCATENATE(BE$4,$A18),Divize!$X:$X,0)),"",INDEX(Divize!$L:$L,MATCH(CONCATENATE(BE$4,$A18),Divize!$X:$X,0),1))</f>
      </c>
      <c r="BF18" s="78"/>
      <c r="BG18" s="81">
        <f>IF(BE18="","",'2. závod'!BG18)</f>
      </c>
      <c r="BH18" s="79">
        <f t="shared" si="11"/>
      </c>
      <c r="BI18" s="84"/>
      <c r="BJ18" s="77">
        <f>IF(ISNA(MATCH(CONCATENATE(BJ$4,$A18),Divize!$X:$X,0)),"",INDEX(Divize!$L:$L,MATCH(CONCATENATE(BJ$4,$A18),Divize!$X:$X,0),1))</f>
      </c>
      <c r="BK18" s="78"/>
      <c r="BL18" s="81">
        <f>IF(BJ18="","",'2. závod'!BL18)</f>
      </c>
      <c r="BM18" s="79">
        <f t="shared" si="12"/>
      </c>
      <c r="BN18" s="84"/>
      <c r="BO18" s="77">
        <f>IF(ISNA(MATCH(CONCATENATE(BO$4,$A18),Divize!$X:$X,0)),"",INDEX(Divize!$L:$L,MATCH(CONCATENATE(BO$4,$A18),Divize!$X:$X,0),1))</f>
      </c>
      <c r="BP18" s="78"/>
      <c r="BQ18" s="81">
        <f>IF(BO18="","",'2. závod'!BQ18)</f>
      </c>
      <c r="BR18" s="79">
        <f t="shared" si="13"/>
      </c>
      <c r="BS18" s="84"/>
      <c r="BT18" s="77">
        <f>IF(ISNA(MATCH(CONCATENATE(BT$4,$A18),Divize!$X:$X,0)),"",INDEX(Divize!$L:$L,MATCH(CONCATENATE(BT$4,$A18),Divize!$X:$X,0),1))</f>
      </c>
      <c r="BU18" s="78"/>
      <c r="BV18" s="81">
        <f>IF(BT18="","",'2. závod'!BV18)</f>
      </c>
      <c r="BW18" s="79">
        <f t="shared" si="14"/>
      </c>
      <c r="BX18" s="84"/>
    </row>
    <row r="19" spans="1:76" s="82" customFormat="1" ht="34.5" customHeight="1">
      <c r="A19" s="83">
        <v>14</v>
      </c>
      <c r="B19" s="77">
        <f>IF(ISNA(MATCH(CONCATENATE(B$4,$A19),Divize!$X:$X,0)),"",INDEX(Divize!$L:$L,MATCH(CONCATENATE(B$4,$A19),Divize!$X:$X,0),1))</f>
      </c>
      <c r="C19" s="78"/>
      <c r="D19" s="81">
        <f>IF(B19="","",'2. závod'!D19)</f>
      </c>
      <c r="E19" s="79">
        <f t="shared" si="0"/>
      </c>
      <c r="F19" s="84"/>
      <c r="G19" s="77">
        <f>IF(ISNA(MATCH(CONCATENATE(G$4,$A19),Divize!$X:$X,0)),"",INDEX(Divize!$L:$L,MATCH(CONCATENATE(G$4,$A19),Divize!$X:$X,0),1))</f>
      </c>
      <c r="H19" s="78"/>
      <c r="I19" s="81">
        <f>IF(G19="","",'2. závod'!I19)</f>
      </c>
      <c r="J19" s="79">
        <f t="shared" si="1"/>
      </c>
      <c r="K19" s="84"/>
      <c r="L19" s="77">
        <f>IF(ISNA(MATCH(CONCATENATE(L$4,$A19),Divize!$X:$X,0)),"",INDEX(Divize!$L:$L,MATCH(CONCATENATE(L$4,$A19),Divize!$X:$X,0),1))</f>
      </c>
      <c r="M19" s="78"/>
      <c r="N19" s="81">
        <f>IF(L19="","",'2. závod'!N19)</f>
      </c>
      <c r="O19" s="79">
        <f t="shared" si="2"/>
      </c>
      <c r="P19" s="84"/>
      <c r="Q19" s="77">
        <f>IF(ISNA(MATCH(CONCATENATE(Q$4,$A19),Divize!$X:$X,0)),"",INDEX(Divize!$L:$L,MATCH(CONCATENATE(Q$4,$A19),Divize!$X:$X,0),1))</f>
      </c>
      <c r="R19" s="78"/>
      <c r="S19" s="81">
        <f>IF(Q19="","",'2. závod'!S19)</f>
      </c>
      <c r="T19" s="79">
        <f t="shared" si="3"/>
      </c>
      <c r="U19" s="84"/>
      <c r="V19" s="77">
        <f>IF(ISNA(MATCH(CONCATENATE(V$4,$A19),Divize!$X:$X,0)),"",INDEX(Divize!$L:$L,MATCH(CONCATENATE(V$4,$A19),Divize!$X:$X,0),1))</f>
      </c>
      <c r="W19" s="78"/>
      <c r="X19" s="81">
        <f>IF(V19="","",'2. závod'!X19)</f>
      </c>
      <c r="Y19" s="79">
        <f t="shared" si="4"/>
      </c>
      <c r="Z19" s="84"/>
      <c r="AA19" s="77">
        <f>IF(ISNA(MATCH(CONCATENATE(AA$4,$A19),Divize!$X:$X,0)),"",INDEX(Divize!$L:$L,MATCH(CONCATENATE(AA$4,$A19),Divize!$X:$X,0),1))</f>
      </c>
      <c r="AB19" s="78"/>
      <c r="AC19" s="81">
        <f>IF(AA19="","",'2. závod'!AC19)</f>
      </c>
      <c r="AD19" s="79">
        <f t="shared" si="5"/>
      </c>
      <c r="AE19" s="84"/>
      <c r="AF19" s="77">
        <f>IF(ISNA(MATCH(CONCATENATE(AF$4,$A19),Divize!$X:$X,0)),"",INDEX(Divize!$L:$L,MATCH(CONCATENATE(AF$4,$A19),Divize!$X:$X,0),1))</f>
      </c>
      <c r="AG19" s="78"/>
      <c r="AH19" s="81">
        <f>IF(AF19="","",'2. závod'!AH19)</f>
      </c>
      <c r="AI19" s="79">
        <f t="shared" si="6"/>
      </c>
      <c r="AJ19" s="84"/>
      <c r="AK19" s="77">
        <f>IF(ISNA(MATCH(CONCATENATE(AK$4,$A19),Divize!$X:$X,0)),"",INDEX(Divize!$L:$L,MATCH(CONCATENATE(AK$4,$A19),Divize!$X:$X,0),1))</f>
      </c>
      <c r="AL19" s="78"/>
      <c r="AM19" s="81">
        <f>IF(AK19="","",'2. závod'!AM19)</f>
      </c>
      <c r="AN19" s="79">
        <f t="shared" si="7"/>
      </c>
      <c r="AO19" s="84"/>
      <c r="AP19" s="77">
        <f>IF(ISNA(MATCH(CONCATENATE(AP$4,$A19),Divize!$X:$X,0)),"",INDEX(Divize!$L:$L,MATCH(CONCATENATE(AP$4,$A19),Divize!$X:$X,0),1))</f>
      </c>
      <c r="AQ19" s="78"/>
      <c r="AR19" s="81">
        <f>IF(AP19="","",'2. závod'!AR19)</f>
      </c>
      <c r="AS19" s="79">
        <f t="shared" si="8"/>
      </c>
      <c r="AT19" s="84"/>
      <c r="AU19" s="77">
        <f>IF(ISNA(MATCH(CONCATENATE(AU$4,$A19),Divize!$X:$X,0)),"",INDEX(Divize!$L:$L,MATCH(CONCATENATE(AU$4,$A19),Divize!$X:$X,0),1))</f>
      </c>
      <c r="AV19" s="78"/>
      <c r="AW19" s="81">
        <f>IF(AU19="","",'2. závod'!AW19)</f>
      </c>
      <c r="AX19" s="79">
        <f t="shared" si="9"/>
      </c>
      <c r="AY19" s="84"/>
      <c r="AZ19" s="77">
        <f>IF(ISNA(MATCH(CONCATENATE(AZ$4,$A19),Divize!$X:$X,0)),"",INDEX(Divize!$L:$L,MATCH(CONCATENATE(AZ$4,$A19),Divize!$X:$X,0),1))</f>
      </c>
      <c r="BA19" s="78"/>
      <c r="BB19" s="81">
        <f>IF(AZ19="","",'2. závod'!BB19)</f>
      </c>
      <c r="BC19" s="79">
        <f t="shared" si="10"/>
      </c>
      <c r="BD19" s="84"/>
      <c r="BE19" s="77">
        <f>IF(ISNA(MATCH(CONCATENATE(BE$4,$A19),Divize!$X:$X,0)),"",INDEX(Divize!$L:$L,MATCH(CONCATENATE(BE$4,$A19),Divize!$X:$X,0),1))</f>
      </c>
      <c r="BF19" s="78"/>
      <c r="BG19" s="81">
        <f>IF(BE19="","",'2. závod'!BG19)</f>
      </c>
      <c r="BH19" s="79">
        <f t="shared" si="11"/>
      </c>
      <c r="BI19" s="84"/>
      <c r="BJ19" s="77">
        <f>IF(ISNA(MATCH(CONCATENATE(BJ$4,$A19),Divize!$X:$X,0)),"",INDEX(Divize!$L:$L,MATCH(CONCATENATE(BJ$4,$A19),Divize!$X:$X,0),1))</f>
      </c>
      <c r="BK19" s="78"/>
      <c r="BL19" s="81">
        <f>IF(BJ19="","",'2. závod'!BL19)</f>
      </c>
      <c r="BM19" s="79">
        <f t="shared" si="12"/>
      </c>
      <c r="BN19" s="84"/>
      <c r="BO19" s="77">
        <f>IF(ISNA(MATCH(CONCATENATE(BO$4,$A19),Divize!$X:$X,0)),"",INDEX(Divize!$L:$L,MATCH(CONCATENATE(BO$4,$A19),Divize!$X:$X,0),1))</f>
      </c>
      <c r="BP19" s="78"/>
      <c r="BQ19" s="81">
        <f>IF(BO19="","",'2. závod'!BQ19)</f>
      </c>
      <c r="BR19" s="79">
        <f t="shared" si="13"/>
      </c>
      <c r="BS19" s="84"/>
      <c r="BT19" s="77">
        <f>IF(ISNA(MATCH(CONCATENATE(BT$4,$A19),Divize!$X:$X,0)),"",INDEX(Divize!$L:$L,MATCH(CONCATENATE(BT$4,$A19),Divize!$X:$X,0),1))</f>
      </c>
      <c r="BU19" s="78"/>
      <c r="BV19" s="81">
        <f>IF(BT19="","",'2. závod'!BV19)</f>
      </c>
      <c r="BW19" s="79">
        <f t="shared" si="14"/>
      </c>
      <c r="BX19" s="84"/>
    </row>
    <row r="20" spans="1:76" s="82" customFormat="1" ht="34.5" customHeight="1">
      <c r="A20" s="83">
        <v>15</v>
      </c>
      <c r="B20" s="77">
        <f>IF(ISNA(MATCH(CONCATENATE(B$4,$A20),Divize!$X:$X,0)),"",INDEX(Divize!$L:$L,MATCH(CONCATENATE(B$4,$A20),Divize!$X:$X,0),1))</f>
      </c>
      <c r="C20" s="78"/>
      <c r="D20" s="81">
        <f>IF(B20="","",'2. závod'!D20)</f>
      </c>
      <c r="E20" s="79">
        <f t="shared" si="0"/>
      </c>
      <c r="F20" s="84"/>
      <c r="G20" s="77">
        <f>IF(ISNA(MATCH(CONCATENATE(G$4,$A20),Divize!$X:$X,0)),"",INDEX(Divize!$L:$L,MATCH(CONCATENATE(G$4,$A20),Divize!$X:$X,0),1))</f>
      </c>
      <c r="H20" s="78"/>
      <c r="I20" s="81">
        <f>IF(G20="","",'2. závod'!I20)</f>
      </c>
      <c r="J20" s="79">
        <f t="shared" si="1"/>
      </c>
      <c r="K20" s="84"/>
      <c r="L20" s="77">
        <f>IF(ISNA(MATCH(CONCATENATE(L$4,$A20),Divize!$X:$X,0)),"",INDEX(Divize!$L:$L,MATCH(CONCATENATE(L$4,$A20),Divize!$X:$X,0),1))</f>
      </c>
      <c r="M20" s="78"/>
      <c r="N20" s="81">
        <f>IF(L20="","",'2. závod'!N20)</f>
      </c>
      <c r="O20" s="79">
        <f t="shared" si="2"/>
      </c>
      <c r="P20" s="84"/>
      <c r="Q20" s="77">
        <f>IF(ISNA(MATCH(CONCATENATE(Q$4,$A20),Divize!$X:$X,0)),"",INDEX(Divize!$L:$L,MATCH(CONCATENATE(Q$4,$A20),Divize!$X:$X,0),1))</f>
      </c>
      <c r="R20" s="78"/>
      <c r="S20" s="81">
        <f>IF(Q20="","",'2. závod'!S20)</f>
      </c>
      <c r="T20" s="79">
        <f t="shared" si="3"/>
      </c>
      <c r="U20" s="84"/>
      <c r="V20" s="77">
        <f>IF(ISNA(MATCH(CONCATENATE(V$4,$A20),Divize!$X:$X,0)),"",INDEX(Divize!$L:$L,MATCH(CONCATENATE(V$4,$A20),Divize!$X:$X,0),1))</f>
      </c>
      <c r="W20" s="78"/>
      <c r="X20" s="81">
        <f>IF(V20="","",'2. závod'!X20)</f>
      </c>
      <c r="Y20" s="79">
        <f t="shared" si="4"/>
      </c>
      <c r="Z20" s="84"/>
      <c r="AA20" s="77">
        <f>IF(ISNA(MATCH(CONCATENATE(AA$4,$A20),Divize!$X:$X,0)),"",INDEX(Divize!$L:$L,MATCH(CONCATENATE(AA$4,$A20),Divize!$X:$X,0),1))</f>
      </c>
      <c r="AB20" s="78"/>
      <c r="AC20" s="81">
        <f>IF(AA20="","",'2. závod'!AC20)</f>
      </c>
      <c r="AD20" s="79">
        <f t="shared" si="5"/>
      </c>
      <c r="AE20" s="84"/>
      <c r="AF20" s="77">
        <f>IF(ISNA(MATCH(CONCATENATE(AF$4,$A20),Divize!$X:$X,0)),"",INDEX(Divize!$L:$L,MATCH(CONCATENATE(AF$4,$A20),Divize!$X:$X,0),1))</f>
      </c>
      <c r="AG20" s="78"/>
      <c r="AH20" s="81">
        <f>IF(AF20="","",'2. závod'!AH20)</f>
      </c>
      <c r="AI20" s="79">
        <f t="shared" si="6"/>
      </c>
      <c r="AJ20" s="84"/>
      <c r="AK20" s="77">
        <f>IF(ISNA(MATCH(CONCATENATE(AK$4,$A20),Divize!$X:$X,0)),"",INDEX(Divize!$L:$L,MATCH(CONCATENATE(AK$4,$A20),Divize!$X:$X,0),1))</f>
      </c>
      <c r="AL20" s="78"/>
      <c r="AM20" s="81">
        <f>IF(AK20="","",'2. závod'!AM20)</f>
      </c>
      <c r="AN20" s="79">
        <f t="shared" si="7"/>
      </c>
      <c r="AO20" s="84"/>
      <c r="AP20" s="77">
        <f>IF(ISNA(MATCH(CONCATENATE(AP$4,$A20),Divize!$X:$X,0)),"",INDEX(Divize!$L:$L,MATCH(CONCATENATE(AP$4,$A20),Divize!$X:$X,0),1))</f>
      </c>
      <c r="AQ20" s="78"/>
      <c r="AR20" s="81">
        <f>IF(AP20="","",'2. závod'!AR20)</f>
      </c>
      <c r="AS20" s="79">
        <f t="shared" si="8"/>
      </c>
      <c r="AT20" s="84"/>
      <c r="AU20" s="77">
        <f>IF(ISNA(MATCH(CONCATENATE(AU$4,$A20),Divize!$X:$X,0)),"",INDEX(Divize!$L:$L,MATCH(CONCATENATE(AU$4,$A20),Divize!$X:$X,0),1))</f>
      </c>
      <c r="AV20" s="78"/>
      <c r="AW20" s="81">
        <f>IF(AU20="","",'2. závod'!AW20)</f>
      </c>
      <c r="AX20" s="79">
        <f t="shared" si="9"/>
      </c>
      <c r="AY20" s="84"/>
      <c r="AZ20" s="77">
        <f>IF(ISNA(MATCH(CONCATENATE(AZ$4,$A20),Divize!$X:$X,0)),"",INDEX(Divize!$L:$L,MATCH(CONCATENATE(AZ$4,$A20),Divize!$X:$X,0),1))</f>
      </c>
      <c r="BA20" s="78"/>
      <c r="BB20" s="81">
        <f>IF(AZ20="","",'2. závod'!BB20)</f>
      </c>
      <c r="BC20" s="79">
        <f t="shared" si="10"/>
      </c>
      <c r="BD20" s="84"/>
      <c r="BE20" s="77">
        <f>IF(ISNA(MATCH(CONCATENATE(BE$4,$A20),Divize!$X:$X,0)),"",INDEX(Divize!$L:$L,MATCH(CONCATENATE(BE$4,$A20),Divize!$X:$X,0),1))</f>
      </c>
      <c r="BF20" s="78"/>
      <c r="BG20" s="81">
        <f>IF(BE20="","",'2. závod'!BG20)</f>
      </c>
      <c r="BH20" s="79">
        <f t="shared" si="11"/>
      </c>
      <c r="BI20" s="84"/>
      <c r="BJ20" s="77">
        <f>IF(ISNA(MATCH(CONCATENATE(BJ$4,$A20),Divize!$X:$X,0)),"",INDEX(Divize!$L:$L,MATCH(CONCATENATE(BJ$4,$A20),Divize!$X:$X,0),1))</f>
      </c>
      <c r="BK20" s="78"/>
      <c r="BL20" s="81">
        <f>IF(BJ20="","",'2. závod'!BL20)</f>
      </c>
      <c r="BM20" s="79">
        <f t="shared" si="12"/>
      </c>
      <c r="BN20" s="84"/>
      <c r="BO20" s="77">
        <f>IF(ISNA(MATCH(CONCATENATE(BO$4,$A20),Divize!$X:$X,0)),"",INDEX(Divize!$L:$L,MATCH(CONCATENATE(BO$4,$A20),Divize!$X:$X,0),1))</f>
      </c>
      <c r="BP20" s="78"/>
      <c r="BQ20" s="81">
        <f>IF(BO20="","",'2. závod'!BQ20)</f>
      </c>
      <c r="BR20" s="79">
        <f t="shared" si="13"/>
      </c>
      <c r="BS20" s="84"/>
      <c r="BT20" s="77">
        <f>IF(ISNA(MATCH(CONCATENATE(BT$4,$A20),Divize!$X:$X,0)),"",INDEX(Divize!$L:$L,MATCH(CONCATENATE(BT$4,$A20),Divize!$X:$X,0),1))</f>
      </c>
      <c r="BU20" s="78"/>
      <c r="BV20" s="81">
        <f>IF(BT20="","",'2. závod'!BV20)</f>
      </c>
      <c r="BW20" s="79">
        <f t="shared" si="14"/>
      </c>
      <c r="BX20" s="84"/>
    </row>
    <row r="21" spans="1:76" s="82" customFormat="1" ht="34.5" customHeight="1">
      <c r="A21" s="83">
        <v>16</v>
      </c>
      <c r="B21" s="77">
        <f>IF(ISNA(MATCH(CONCATENATE(B$4,$A21),Divize!$X:$X,0)),"",INDEX(Divize!$L:$L,MATCH(CONCATENATE(B$4,$A21),Divize!$X:$X,0),1))</f>
      </c>
      <c r="C21" s="78"/>
      <c r="D21" s="81">
        <f>IF(B21="","",'2. závod'!D21)</f>
      </c>
      <c r="E21" s="79">
        <f t="shared" si="0"/>
      </c>
      <c r="F21" s="84"/>
      <c r="G21" s="77">
        <f>IF(ISNA(MATCH(CONCATENATE(G$4,$A21),Divize!$X:$X,0)),"",INDEX(Divize!$L:$L,MATCH(CONCATENATE(G$4,$A21),Divize!$X:$X,0),1))</f>
      </c>
      <c r="H21" s="78"/>
      <c r="I21" s="81">
        <f>IF(G21="","",'2. závod'!I21)</f>
      </c>
      <c r="J21" s="79">
        <f t="shared" si="1"/>
      </c>
      <c r="K21" s="84"/>
      <c r="L21" s="77">
        <f>IF(ISNA(MATCH(CONCATENATE(L$4,$A21),Divize!$X:$X,0)),"",INDEX(Divize!$L:$L,MATCH(CONCATENATE(L$4,$A21),Divize!$X:$X,0),1))</f>
      </c>
      <c r="M21" s="78"/>
      <c r="N21" s="81">
        <f>IF(L21="","",'2. závod'!N21)</f>
      </c>
      <c r="O21" s="79">
        <f t="shared" si="2"/>
      </c>
      <c r="P21" s="84"/>
      <c r="Q21" s="77">
        <f>IF(ISNA(MATCH(CONCATENATE(Q$4,$A21),Divize!$X:$X,0)),"",INDEX(Divize!$L:$L,MATCH(CONCATENATE(Q$4,$A21),Divize!$X:$X,0),1))</f>
      </c>
      <c r="R21" s="78"/>
      <c r="S21" s="81">
        <f>IF(Q21="","",'2. závod'!S21)</f>
      </c>
      <c r="T21" s="79">
        <f t="shared" si="3"/>
      </c>
      <c r="U21" s="84"/>
      <c r="V21" s="77">
        <f>IF(ISNA(MATCH(CONCATENATE(V$4,$A21),Divize!$X:$X,0)),"",INDEX(Divize!$L:$L,MATCH(CONCATENATE(V$4,$A21),Divize!$X:$X,0),1))</f>
      </c>
      <c r="W21" s="78"/>
      <c r="X21" s="81">
        <f>IF(V21="","",'2. závod'!X21)</f>
      </c>
      <c r="Y21" s="79">
        <f t="shared" si="4"/>
      </c>
      <c r="Z21" s="84"/>
      <c r="AA21" s="77">
        <f>IF(ISNA(MATCH(CONCATENATE(AA$4,$A21),Divize!$X:$X,0)),"",INDEX(Divize!$L:$L,MATCH(CONCATENATE(AA$4,$A21),Divize!$X:$X,0),1))</f>
      </c>
      <c r="AB21" s="78"/>
      <c r="AC21" s="81">
        <f>IF(AA21="","",'2. závod'!AC21)</f>
      </c>
      <c r="AD21" s="79">
        <f t="shared" si="5"/>
      </c>
      <c r="AE21" s="84"/>
      <c r="AF21" s="77">
        <f>IF(ISNA(MATCH(CONCATENATE(AF$4,$A21),Divize!$X:$X,0)),"",INDEX(Divize!$L:$L,MATCH(CONCATENATE(AF$4,$A21),Divize!$X:$X,0),1))</f>
      </c>
      <c r="AG21" s="78"/>
      <c r="AH21" s="81">
        <f>IF(AF21="","",'2. závod'!AH21)</f>
      </c>
      <c r="AI21" s="79">
        <f t="shared" si="6"/>
      </c>
      <c r="AJ21" s="84"/>
      <c r="AK21" s="77">
        <f>IF(ISNA(MATCH(CONCATENATE(AK$4,$A21),Divize!$X:$X,0)),"",INDEX(Divize!$L:$L,MATCH(CONCATENATE(AK$4,$A21),Divize!$X:$X,0),1))</f>
      </c>
      <c r="AL21" s="78"/>
      <c r="AM21" s="81">
        <f>IF(AK21="","",'2. závod'!AM21)</f>
      </c>
      <c r="AN21" s="79">
        <f t="shared" si="7"/>
      </c>
      <c r="AO21" s="84"/>
      <c r="AP21" s="77">
        <f>IF(ISNA(MATCH(CONCATENATE(AP$4,$A21),Divize!$X:$X,0)),"",INDEX(Divize!$L:$L,MATCH(CONCATENATE(AP$4,$A21),Divize!$X:$X,0),1))</f>
      </c>
      <c r="AQ21" s="78"/>
      <c r="AR21" s="81">
        <f>IF(AP21="","",'2. závod'!AR21)</f>
      </c>
      <c r="AS21" s="79">
        <f t="shared" si="8"/>
      </c>
      <c r="AT21" s="84"/>
      <c r="AU21" s="77">
        <f>IF(ISNA(MATCH(CONCATENATE(AU$4,$A21),Divize!$X:$X,0)),"",INDEX(Divize!$L:$L,MATCH(CONCATENATE(AU$4,$A21),Divize!$X:$X,0),1))</f>
      </c>
      <c r="AV21" s="78"/>
      <c r="AW21" s="81">
        <f>IF(AU21="","",'2. závod'!AW21)</f>
      </c>
      <c r="AX21" s="79">
        <f t="shared" si="9"/>
      </c>
      <c r="AY21" s="84"/>
      <c r="AZ21" s="77">
        <f>IF(ISNA(MATCH(CONCATENATE(AZ$4,$A21),Divize!$X:$X,0)),"",INDEX(Divize!$L:$L,MATCH(CONCATENATE(AZ$4,$A21),Divize!$X:$X,0),1))</f>
      </c>
      <c r="BA21" s="78"/>
      <c r="BB21" s="81">
        <f>IF(AZ21="","",'2. závod'!BB21)</f>
      </c>
      <c r="BC21" s="79">
        <f t="shared" si="10"/>
      </c>
      <c r="BD21" s="84"/>
      <c r="BE21" s="77">
        <f>IF(ISNA(MATCH(CONCATENATE(BE$4,$A21),Divize!$X:$X,0)),"",INDEX(Divize!$L:$L,MATCH(CONCATENATE(BE$4,$A21),Divize!$X:$X,0),1))</f>
      </c>
      <c r="BF21" s="78"/>
      <c r="BG21" s="81">
        <f>IF(BE21="","",'2. závod'!BG21)</f>
      </c>
      <c r="BH21" s="79">
        <f t="shared" si="11"/>
      </c>
      <c r="BI21" s="84"/>
      <c r="BJ21" s="77">
        <f>IF(ISNA(MATCH(CONCATENATE(BJ$4,$A21),Divize!$X:$X,0)),"",INDEX(Divize!$L:$L,MATCH(CONCATENATE(BJ$4,$A21),Divize!$X:$X,0),1))</f>
      </c>
      <c r="BK21" s="78"/>
      <c r="BL21" s="81">
        <f>IF(BJ21="","",'2. závod'!BL21)</f>
      </c>
      <c r="BM21" s="79">
        <f t="shared" si="12"/>
      </c>
      <c r="BN21" s="84"/>
      <c r="BO21" s="77">
        <f>IF(ISNA(MATCH(CONCATENATE(BO$4,$A21),Divize!$X:$X,0)),"",INDEX(Divize!$L:$L,MATCH(CONCATENATE(BO$4,$A21),Divize!$X:$X,0),1))</f>
      </c>
      <c r="BP21" s="78"/>
      <c r="BQ21" s="81">
        <f>IF(BO21="","",'2. závod'!BQ21)</f>
      </c>
      <c r="BR21" s="79">
        <f t="shared" si="13"/>
      </c>
      <c r="BS21" s="84"/>
      <c r="BT21" s="77">
        <f>IF(ISNA(MATCH(CONCATENATE(BT$4,$A21),Divize!$X:$X,0)),"",INDEX(Divize!$L:$L,MATCH(CONCATENATE(BT$4,$A21),Divize!$X:$X,0),1))</f>
      </c>
      <c r="BU21" s="78"/>
      <c r="BV21" s="81">
        <f>IF(BT21="","",'2. závod'!BV21)</f>
      </c>
      <c r="BW21" s="79">
        <f t="shared" si="14"/>
      </c>
      <c r="BX21" s="84"/>
    </row>
    <row r="22" spans="1:76" s="82" customFormat="1" ht="34.5" customHeight="1">
      <c r="A22" s="83">
        <v>17</v>
      </c>
      <c r="B22" s="77">
        <f>IF(ISNA(MATCH(CONCATENATE(B$4,$A22),Divize!$X:$X,0)),"",INDEX(Divize!$L:$L,MATCH(CONCATENATE(B$4,$A22),Divize!$X:$X,0),1))</f>
      </c>
      <c r="C22" s="78"/>
      <c r="D22" s="81">
        <f>IF(B22="","",'2. závod'!D22)</f>
      </c>
      <c r="E22" s="79">
        <f t="shared" si="0"/>
      </c>
      <c r="F22" s="84"/>
      <c r="G22" s="77">
        <f>IF(ISNA(MATCH(CONCATENATE(G$4,$A22),Divize!$X:$X,0)),"",INDEX(Divize!$L:$L,MATCH(CONCATENATE(G$4,$A22),Divize!$X:$X,0),1))</f>
      </c>
      <c r="H22" s="78"/>
      <c r="I22" s="81">
        <f>IF(G22="","",'2. závod'!I22)</f>
      </c>
      <c r="J22" s="79">
        <f t="shared" si="1"/>
      </c>
      <c r="K22" s="84"/>
      <c r="L22" s="77">
        <f>IF(ISNA(MATCH(CONCATENATE(L$4,$A22),Divize!$X:$X,0)),"",INDEX(Divize!$L:$L,MATCH(CONCATENATE(L$4,$A22),Divize!$X:$X,0),1))</f>
      </c>
      <c r="M22" s="78"/>
      <c r="N22" s="81">
        <f>IF(L22="","",'2. závod'!N22)</f>
      </c>
      <c r="O22" s="79">
        <f t="shared" si="2"/>
      </c>
      <c r="P22" s="84"/>
      <c r="Q22" s="77">
        <f>IF(ISNA(MATCH(CONCATENATE(Q$4,$A22),Divize!$X:$X,0)),"",INDEX(Divize!$L:$L,MATCH(CONCATENATE(Q$4,$A22),Divize!$X:$X,0),1))</f>
      </c>
      <c r="R22" s="78"/>
      <c r="S22" s="81">
        <f>IF(Q22="","",'2. závod'!S22)</f>
      </c>
      <c r="T22" s="79">
        <f t="shared" si="3"/>
      </c>
      <c r="U22" s="84"/>
      <c r="V22" s="77">
        <f>IF(ISNA(MATCH(CONCATENATE(V$4,$A22),Divize!$X:$X,0)),"",INDEX(Divize!$L:$L,MATCH(CONCATENATE(V$4,$A22),Divize!$X:$X,0),1))</f>
      </c>
      <c r="W22" s="78"/>
      <c r="X22" s="81">
        <f>IF(V22="","",'2. závod'!X22)</f>
      </c>
      <c r="Y22" s="79">
        <f t="shared" si="4"/>
      </c>
      <c r="Z22" s="84"/>
      <c r="AA22" s="77">
        <f>IF(ISNA(MATCH(CONCATENATE(AA$4,$A22),Divize!$X:$X,0)),"",INDEX(Divize!$L:$L,MATCH(CONCATENATE(AA$4,$A22),Divize!$X:$X,0),1))</f>
      </c>
      <c r="AB22" s="78"/>
      <c r="AC22" s="81">
        <f>IF(AA22="","",'2. závod'!AC22)</f>
      </c>
      <c r="AD22" s="79">
        <f t="shared" si="5"/>
      </c>
      <c r="AE22" s="84"/>
      <c r="AF22" s="77">
        <f>IF(ISNA(MATCH(CONCATENATE(AF$4,$A22),Divize!$X:$X,0)),"",INDEX(Divize!$L:$L,MATCH(CONCATENATE(AF$4,$A22),Divize!$X:$X,0),1))</f>
      </c>
      <c r="AG22" s="78"/>
      <c r="AH22" s="81">
        <f>IF(AF22="","",'2. závod'!AH22)</f>
      </c>
      <c r="AI22" s="79">
        <f t="shared" si="6"/>
      </c>
      <c r="AJ22" s="84"/>
      <c r="AK22" s="77">
        <f>IF(ISNA(MATCH(CONCATENATE(AK$4,$A22),Divize!$X:$X,0)),"",INDEX(Divize!$L:$L,MATCH(CONCATENATE(AK$4,$A22),Divize!$X:$X,0),1))</f>
      </c>
      <c r="AL22" s="78"/>
      <c r="AM22" s="81">
        <f>IF(AK22="","",'2. závod'!AM22)</f>
      </c>
      <c r="AN22" s="79">
        <f t="shared" si="7"/>
      </c>
      <c r="AO22" s="84"/>
      <c r="AP22" s="77">
        <f>IF(ISNA(MATCH(CONCATENATE(AP$4,$A22),Divize!$X:$X,0)),"",INDEX(Divize!$L:$L,MATCH(CONCATENATE(AP$4,$A22),Divize!$X:$X,0),1))</f>
      </c>
      <c r="AQ22" s="78"/>
      <c r="AR22" s="81">
        <f>IF(AP22="","",'2. závod'!AR22)</f>
      </c>
      <c r="AS22" s="79">
        <f t="shared" si="8"/>
      </c>
      <c r="AT22" s="84"/>
      <c r="AU22" s="77">
        <f>IF(ISNA(MATCH(CONCATENATE(AU$4,$A22),Divize!$X:$X,0)),"",INDEX(Divize!$L:$L,MATCH(CONCATENATE(AU$4,$A22),Divize!$X:$X,0),1))</f>
      </c>
      <c r="AV22" s="78"/>
      <c r="AW22" s="81">
        <f>IF(AU22="","",'2. závod'!AW22)</f>
      </c>
      <c r="AX22" s="79">
        <f t="shared" si="9"/>
      </c>
      <c r="AY22" s="84"/>
      <c r="AZ22" s="77">
        <f>IF(ISNA(MATCH(CONCATENATE(AZ$4,$A22),Divize!$X:$X,0)),"",INDEX(Divize!$L:$L,MATCH(CONCATENATE(AZ$4,$A22),Divize!$X:$X,0),1))</f>
      </c>
      <c r="BA22" s="78"/>
      <c r="BB22" s="81">
        <f>IF(AZ22="","",'2. závod'!BB22)</f>
      </c>
      <c r="BC22" s="79">
        <f t="shared" si="10"/>
      </c>
      <c r="BD22" s="84"/>
      <c r="BE22" s="77">
        <f>IF(ISNA(MATCH(CONCATENATE(BE$4,$A22),Divize!$X:$X,0)),"",INDEX(Divize!$L:$L,MATCH(CONCATENATE(BE$4,$A22),Divize!$X:$X,0),1))</f>
      </c>
      <c r="BF22" s="78"/>
      <c r="BG22" s="81">
        <f>IF(BE22="","",'2. závod'!BG22)</f>
      </c>
      <c r="BH22" s="79">
        <f t="shared" si="11"/>
      </c>
      <c r="BI22" s="84"/>
      <c r="BJ22" s="77">
        <f>IF(ISNA(MATCH(CONCATENATE(BJ$4,$A22),Divize!$X:$X,0)),"",INDEX(Divize!$L:$L,MATCH(CONCATENATE(BJ$4,$A22),Divize!$X:$X,0),1))</f>
      </c>
      <c r="BK22" s="78"/>
      <c r="BL22" s="81">
        <f>IF(BJ22="","",'2. závod'!BL22)</f>
      </c>
      <c r="BM22" s="79">
        <f t="shared" si="12"/>
      </c>
      <c r="BN22" s="84"/>
      <c r="BO22" s="77">
        <f>IF(ISNA(MATCH(CONCATENATE(BO$4,$A22),Divize!$X:$X,0)),"",INDEX(Divize!$L:$L,MATCH(CONCATENATE(BO$4,$A22),Divize!$X:$X,0),1))</f>
      </c>
      <c r="BP22" s="78"/>
      <c r="BQ22" s="81">
        <f>IF(BO22="","",'2. závod'!BQ22)</f>
      </c>
      <c r="BR22" s="79">
        <f t="shared" si="13"/>
      </c>
      <c r="BS22" s="84"/>
      <c r="BT22" s="77">
        <f>IF(ISNA(MATCH(CONCATENATE(BT$4,$A22),Divize!$X:$X,0)),"",INDEX(Divize!$L:$L,MATCH(CONCATENATE(BT$4,$A22),Divize!$X:$X,0),1))</f>
      </c>
      <c r="BU22" s="78"/>
      <c r="BV22" s="81">
        <f>IF(BT22="","",'2. závod'!BV22)</f>
      </c>
      <c r="BW22" s="79">
        <f t="shared" si="14"/>
      </c>
      <c r="BX22" s="84"/>
    </row>
    <row r="23" spans="1:76" s="82" customFormat="1" ht="34.5" customHeight="1">
      <c r="A23" s="83">
        <v>18</v>
      </c>
      <c r="B23" s="77">
        <f>IF(ISNA(MATCH(CONCATENATE(B$4,$A23),Divize!$X:$X,0)),"",INDEX(Divize!$L:$L,MATCH(CONCATENATE(B$4,$A23),Divize!$X:$X,0),1))</f>
      </c>
      <c r="C23" s="78"/>
      <c r="D23" s="81">
        <f>IF(B23="","",'2. závod'!D23)</f>
      </c>
      <c r="E23" s="79">
        <f t="shared" si="0"/>
      </c>
      <c r="F23" s="84"/>
      <c r="G23" s="77">
        <f>IF(ISNA(MATCH(CONCATENATE(G$4,$A23),Divize!$X:$X,0)),"",INDEX(Divize!$L:$L,MATCH(CONCATENATE(G$4,$A23),Divize!$X:$X,0),1))</f>
      </c>
      <c r="H23" s="78"/>
      <c r="I23" s="81">
        <f>IF(G23="","",'2. závod'!I23)</f>
      </c>
      <c r="J23" s="79">
        <f t="shared" si="1"/>
      </c>
      <c r="K23" s="84"/>
      <c r="L23" s="77">
        <f>IF(ISNA(MATCH(CONCATENATE(L$4,$A23),Divize!$X:$X,0)),"",INDEX(Divize!$L:$L,MATCH(CONCATENATE(L$4,$A23),Divize!$X:$X,0),1))</f>
      </c>
      <c r="M23" s="78"/>
      <c r="N23" s="81">
        <f>IF(L23="","",'2. závod'!N23)</f>
      </c>
      <c r="O23" s="79">
        <f t="shared" si="2"/>
      </c>
      <c r="P23" s="84"/>
      <c r="Q23" s="77">
        <f>IF(ISNA(MATCH(CONCATENATE(Q$4,$A23),Divize!$X:$X,0)),"",INDEX(Divize!$L:$L,MATCH(CONCATENATE(Q$4,$A23),Divize!$X:$X,0),1))</f>
      </c>
      <c r="R23" s="78"/>
      <c r="S23" s="81">
        <f>IF(Q23="","",'2. závod'!S23)</f>
      </c>
      <c r="T23" s="79">
        <f t="shared" si="3"/>
      </c>
      <c r="U23" s="84"/>
      <c r="V23" s="77">
        <f>IF(ISNA(MATCH(CONCATENATE(V$4,$A23),Divize!$X:$X,0)),"",INDEX(Divize!$L:$L,MATCH(CONCATENATE(V$4,$A23),Divize!$X:$X,0),1))</f>
      </c>
      <c r="W23" s="78"/>
      <c r="X23" s="81">
        <f>IF(V23="","",'2. závod'!X23)</f>
      </c>
      <c r="Y23" s="79">
        <f t="shared" si="4"/>
      </c>
      <c r="Z23" s="84"/>
      <c r="AA23" s="77">
        <f>IF(ISNA(MATCH(CONCATENATE(AA$4,$A23),Divize!$X:$X,0)),"",INDEX(Divize!$L:$L,MATCH(CONCATENATE(AA$4,$A23),Divize!$X:$X,0),1))</f>
      </c>
      <c r="AB23" s="78"/>
      <c r="AC23" s="81">
        <f>IF(AA23="","",'2. závod'!AC23)</f>
      </c>
      <c r="AD23" s="79">
        <f t="shared" si="5"/>
      </c>
      <c r="AE23" s="84"/>
      <c r="AF23" s="77">
        <f>IF(ISNA(MATCH(CONCATENATE(AF$4,$A23),Divize!$X:$X,0)),"",INDEX(Divize!$L:$L,MATCH(CONCATENATE(AF$4,$A23),Divize!$X:$X,0),1))</f>
      </c>
      <c r="AG23" s="78"/>
      <c r="AH23" s="81">
        <f>IF(AF23="","",'2. závod'!AH23)</f>
      </c>
      <c r="AI23" s="79">
        <f t="shared" si="6"/>
      </c>
      <c r="AJ23" s="84"/>
      <c r="AK23" s="77">
        <f>IF(ISNA(MATCH(CONCATENATE(AK$4,$A23),Divize!$X:$X,0)),"",INDEX(Divize!$L:$L,MATCH(CONCATENATE(AK$4,$A23),Divize!$X:$X,0),1))</f>
      </c>
      <c r="AL23" s="78"/>
      <c r="AM23" s="81">
        <f>IF(AK23="","",'2. závod'!AM23)</f>
      </c>
      <c r="AN23" s="79">
        <f t="shared" si="7"/>
      </c>
      <c r="AO23" s="84"/>
      <c r="AP23" s="77">
        <f>IF(ISNA(MATCH(CONCATENATE(AP$4,$A23),Divize!$X:$X,0)),"",INDEX(Divize!$L:$L,MATCH(CONCATENATE(AP$4,$A23),Divize!$X:$X,0),1))</f>
      </c>
      <c r="AQ23" s="78"/>
      <c r="AR23" s="81">
        <f>IF(AP23="","",'2. závod'!AR23)</f>
      </c>
      <c r="AS23" s="79">
        <f t="shared" si="8"/>
      </c>
      <c r="AT23" s="84"/>
      <c r="AU23" s="77">
        <f>IF(ISNA(MATCH(CONCATENATE(AU$4,$A23),Divize!$X:$X,0)),"",INDEX(Divize!$L:$L,MATCH(CONCATENATE(AU$4,$A23),Divize!$X:$X,0),1))</f>
      </c>
      <c r="AV23" s="78"/>
      <c r="AW23" s="81">
        <f>IF(AU23="","",'2. závod'!AW23)</f>
      </c>
      <c r="AX23" s="79">
        <f t="shared" si="9"/>
      </c>
      <c r="AY23" s="84"/>
      <c r="AZ23" s="77">
        <f>IF(ISNA(MATCH(CONCATENATE(AZ$4,$A23),Divize!$X:$X,0)),"",INDEX(Divize!$L:$L,MATCH(CONCATENATE(AZ$4,$A23),Divize!$X:$X,0),1))</f>
      </c>
      <c r="BA23" s="78"/>
      <c r="BB23" s="81">
        <f>IF(AZ23="","",'2. závod'!BB23)</f>
      </c>
      <c r="BC23" s="79">
        <f t="shared" si="10"/>
      </c>
      <c r="BD23" s="84"/>
      <c r="BE23" s="77">
        <f>IF(ISNA(MATCH(CONCATENATE(BE$4,$A23),Divize!$X:$X,0)),"",INDEX(Divize!$L:$L,MATCH(CONCATENATE(BE$4,$A23),Divize!$X:$X,0),1))</f>
      </c>
      <c r="BF23" s="78"/>
      <c r="BG23" s="81">
        <f>IF(BE23="","",'2. závod'!BG23)</f>
      </c>
      <c r="BH23" s="79">
        <f t="shared" si="11"/>
      </c>
      <c r="BI23" s="84"/>
      <c r="BJ23" s="77">
        <f>IF(ISNA(MATCH(CONCATENATE(BJ$4,$A23),Divize!$X:$X,0)),"",INDEX(Divize!$L:$L,MATCH(CONCATENATE(BJ$4,$A23),Divize!$X:$X,0),1))</f>
      </c>
      <c r="BK23" s="78"/>
      <c r="BL23" s="81">
        <f>IF(BJ23="","",'2. závod'!BL23)</f>
      </c>
      <c r="BM23" s="79">
        <f t="shared" si="12"/>
      </c>
      <c r="BN23" s="84"/>
      <c r="BO23" s="77">
        <f>IF(ISNA(MATCH(CONCATENATE(BO$4,$A23),Divize!$X:$X,0)),"",INDEX(Divize!$L:$L,MATCH(CONCATENATE(BO$4,$A23),Divize!$X:$X,0),1))</f>
      </c>
      <c r="BP23" s="78"/>
      <c r="BQ23" s="81">
        <f>IF(BO23="","",'2. závod'!BQ23)</f>
      </c>
      <c r="BR23" s="79">
        <f t="shared" si="13"/>
      </c>
      <c r="BS23" s="84"/>
      <c r="BT23" s="77">
        <f>IF(ISNA(MATCH(CONCATENATE(BT$4,$A23),Divize!$X:$X,0)),"",INDEX(Divize!$L:$L,MATCH(CONCATENATE(BT$4,$A23),Divize!$X:$X,0),1))</f>
      </c>
      <c r="BU23" s="78"/>
      <c r="BV23" s="81">
        <f>IF(BT23="","",'2. závod'!BV23)</f>
      </c>
      <c r="BW23" s="79">
        <f t="shared" si="14"/>
      </c>
      <c r="BX23" s="84"/>
    </row>
    <row r="24" spans="1:76" s="82" customFormat="1" ht="34.5" customHeight="1">
      <c r="A24" s="83">
        <v>19</v>
      </c>
      <c r="B24" s="77">
        <f>IF(ISNA(MATCH(CONCATENATE(B$4,$A24),Divize!$X:$X,0)),"",INDEX(Divize!$L:$L,MATCH(CONCATENATE(B$4,$A24),Divize!$X:$X,0),1))</f>
      </c>
      <c r="C24" s="78"/>
      <c r="D24" s="81">
        <f>IF(B24="","",'2. závod'!D24)</f>
      </c>
      <c r="E24" s="79">
        <f t="shared" si="0"/>
      </c>
      <c r="F24" s="84"/>
      <c r="G24" s="77">
        <f>IF(ISNA(MATCH(CONCATENATE(G$4,$A24),Divize!$X:$X,0)),"",INDEX(Divize!$L:$L,MATCH(CONCATENATE(G$4,$A24),Divize!$X:$X,0),1))</f>
      </c>
      <c r="H24" s="78"/>
      <c r="I24" s="81">
        <f>IF(G24="","",'2. závod'!I24)</f>
      </c>
      <c r="J24" s="79">
        <f t="shared" si="1"/>
      </c>
      <c r="K24" s="84"/>
      <c r="L24" s="77">
        <f>IF(ISNA(MATCH(CONCATENATE(L$4,$A24),Divize!$X:$X,0)),"",INDEX(Divize!$L:$L,MATCH(CONCATENATE(L$4,$A24),Divize!$X:$X,0),1))</f>
      </c>
      <c r="M24" s="78"/>
      <c r="N24" s="81">
        <f>IF(L24="","",'2. závod'!N24)</f>
      </c>
      <c r="O24" s="79">
        <f t="shared" si="2"/>
      </c>
      <c r="P24" s="84"/>
      <c r="Q24" s="77">
        <f>IF(ISNA(MATCH(CONCATENATE(Q$4,$A24),Divize!$X:$X,0)),"",INDEX(Divize!$L:$L,MATCH(CONCATENATE(Q$4,$A24),Divize!$X:$X,0),1))</f>
      </c>
      <c r="R24" s="78"/>
      <c r="S24" s="81">
        <f>IF(Q24="","",'2. závod'!S24)</f>
      </c>
      <c r="T24" s="79">
        <f t="shared" si="3"/>
      </c>
      <c r="U24" s="84"/>
      <c r="V24" s="77">
        <f>IF(ISNA(MATCH(CONCATENATE(V$4,$A24),Divize!$X:$X,0)),"",INDEX(Divize!$L:$L,MATCH(CONCATENATE(V$4,$A24),Divize!$X:$X,0),1))</f>
      </c>
      <c r="W24" s="78"/>
      <c r="X24" s="81">
        <f>IF(V24="","",'2. závod'!X24)</f>
      </c>
      <c r="Y24" s="79">
        <f t="shared" si="4"/>
      </c>
      <c r="Z24" s="84"/>
      <c r="AA24" s="77">
        <f>IF(ISNA(MATCH(CONCATENATE(AA$4,$A24),Divize!$X:$X,0)),"",INDEX(Divize!$L:$L,MATCH(CONCATENATE(AA$4,$A24),Divize!$X:$X,0),1))</f>
      </c>
      <c r="AB24" s="78"/>
      <c r="AC24" s="81">
        <f>IF(AA24="","",'2. závod'!AC24)</f>
      </c>
      <c r="AD24" s="79">
        <f t="shared" si="5"/>
      </c>
      <c r="AE24" s="84"/>
      <c r="AF24" s="77">
        <f>IF(ISNA(MATCH(CONCATENATE(AF$4,$A24),Divize!$X:$X,0)),"",INDEX(Divize!$L:$L,MATCH(CONCATENATE(AF$4,$A24),Divize!$X:$X,0),1))</f>
      </c>
      <c r="AG24" s="78"/>
      <c r="AH24" s="81">
        <f>IF(AF24="","",'2. závod'!AH24)</f>
      </c>
      <c r="AI24" s="79">
        <f t="shared" si="6"/>
      </c>
      <c r="AJ24" s="84"/>
      <c r="AK24" s="77">
        <f>IF(ISNA(MATCH(CONCATENATE(AK$4,$A24),Divize!$X:$X,0)),"",INDEX(Divize!$L:$L,MATCH(CONCATENATE(AK$4,$A24),Divize!$X:$X,0),1))</f>
      </c>
      <c r="AL24" s="78"/>
      <c r="AM24" s="81">
        <f>IF(AK24="","",'2. závod'!AM24)</f>
      </c>
      <c r="AN24" s="79">
        <f t="shared" si="7"/>
      </c>
      <c r="AO24" s="84"/>
      <c r="AP24" s="77">
        <f>IF(ISNA(MATCH(CONCATENATE(AP$4,$A24),Divize!$X:$X,0)),"",INDEX(Divize!$L:$L,MATCH(CONCATENATE(AP$4,$A24),Divize!$X:$X,0),1))</f>
      </c>
      <c r="AQ24" s="78"/>
      <c r="AR24" s="81">
        <f>IF(AP24="","",'2. závod'!AR24)</f>
      </c>
      <c r="AS24" s="79">
        <f t="shared" si="8"/>
      </c>
      <c r="AT24" s="84"/>
      <c r="AU24" s="77">
        <f>IF(ISNA(MATCH(CONCATENATE(AU$4,$A24),Divize!$X:$X,0)),"",INDEX(Divize!$L:$L,MATCH(CONCATENATE(AU$4,$A24),Divize!$X:$X,0),1))</f>
      </c>
      <c r="AV24" s="78"/>
      <c r="AW24" s="81">
        <f>IF(AU24="","",'2. závod'!AW24)</f>
      </c>
      <c r="AX24" s="79">
        <f t="shared" si="9"/>
      </c>
      <c r="AY24" s="84"/>
      <c r="AZ24" s="77">
        <f>IF(ISNA(MATCH(CONCATENATE(AZ$4,$A24),Divize!$X:$X,0)),"",INDEX(Divize!$L:$L,MATCH(CONCATENATE(AZ$4,$A24),Divize!$X:$X,0),1))</f>
      </c>
      <c r="BA24" s="78"/>
      <c r="BB24" s="81">
        <f>IF(AZ24="","",'2. závod'!BB24)</f>
      </c>
      <c r="BC24" s="79">
        <f t="shared" si="10"/>
      </c>
      <c r="BD24" s="84"/>
      <c r="BE24" s="77">
        <f>IF(ISNA(MATCH(CONCATENATE(BE$4,$A24),Divize!$X:$X,0)),"",INDEX(Divize!$L:$L,MATCH(CONCATENATE(BE$4,$A24),Divize!$X:$X,0),1))</f>
      </c>
      <c r="BF24" s="78"/>
      <c r="BG24" s="81">
        <f>IF(BE24="","",'2. závod'!BG24)</f>
      </c>
      <c r="BH24" s="79">
        <f t="shared" si="11"/>
      </c>
      <c r="BI24" s="84"/>
      <c r="BJ24" s="77">
        <f>IF(ISNA(MATCH(CONCATENATE(BJ$4,$A24),Divize!$X:$X,0)),"",INDEX(Divize!$L:$L,MATCH(CONCATENATE(BJ$4,$A24),Divize!$X:$X,0),1))</f>
      </c>
      <c r="BK24" s="78"/>
      <c r="BL24" s="81">
        <f>IF(BJ24="","",'2. závod'!BL24)</f>
      </c>
      <c r="BM24" s="79">
        <f t="shared" si="12"/>
      </c>
      <c r="BN24" s="84"/>
      <c r="BO24" s="77">
        <f>IF(ISNA(MATCH(CONCATENATE(BO$4,$A24),Divize!$X:$X,0)),"",INDEX(Divize!$L:$L,MATCH(CONCATENATE(BO$4,$A24),Divize!$X:$X,0),1))</f>
      </c>
      <c r="BP24" s="78"/>
      <c r="BQ24" s="81">
        <f>IF(BO24="","",'2. závod'!BQ24)</f>
      </c>
      <c r="BR24" s="79">
        <f t="shared" si="13"/>
      </c>
      <c r="BS24" s="84"/>
      <c r="BT24" s="77">
        <f>IF(ISNA(MATCH(CONCATENATE(BT$4,$A24),Divize!$X:$X,0)),"",INDEX(Divize!$L:$L,MATCH(CONCATENATE(BT$4,$A24),Divize!$X:$X,0),1))</f>
      </c>
      <c r="BU24" s="78"/>
      <c r="BV24" s="81">
        <f>IF(BT24="","",'2. závod'!BV24)</f>
      </c>
      <c r="BW24" s="79">
        <f t="shared" si="14"/>
      </c>
      <c r="BX24" s="84"/>
    </row>
    <row r="25" spans="1:76" s="82" customFormat="1" ht="34.5" customHeight="1">
      <c r="A25" s="83">
        <v>20</v>
      </c>
      <c r="B25" s="77">
        <f>IF(ISNA(MATCH(CONCATENATE(B$4,$A25),Divize!$X:$X,0)),"",INDEX(Divize!$L:$L,MATCH(CONCATENATE(B$4,$A25),Divize!$X:$X,0),1))</f>
      </c>
      <c r="C25" s="78"/>
      <c r="D25" s="81">
        <f>IF(B25="","",'2. závod'!D25)</f>
      </c>
      <c r="E25" s="79">
        <f t="shared" si="0"/>
      </c>
      <c r="F25" s="84"/>
      <c r="G25" s="77">
        <f>IF(ISNA(MATCH(CONCATENATE(G$4,$A25),Divize!$X:$X,0)),"",INDEX(Divize!$L:$L,MATCH(CONCATENATE(G$4,$A25),Divize!$X:$X,0),1))</f>
      </c>
      <c r="H25" s="78"/>
      <c r="I25" s="81">
        <f>IF(G25="","",'2. závod'!I25)</f>
      </c>
      <c r="J25" s="79">
        <f t="shared" si="1"/>
      </c>
      <c r="K25" s="84"/>
      <c r="L25" s="77">
        <f>IF(ISNA(MATCH(CONCATENATE(L$4,$A25),Divize!$X:$X,0)),"",INDEX(Divize!$L:$L,MATCH(CONCATENATE(L$4,$A25),Divize!$X:$X,0),1))</f>
      </c>
      <c r="M25" s="78"/>
      <c r="N25" s="81">
        <f>IF(L25="","",'2. závod'!N25)</f>
      </c>
      <c r="O25" s="79">
        <f t="shared" si="2"/>
      </c>
      <c r="P25" s="84"/>
      <c r="Q25" s="77">
        <f>IF(ISNA(MATCH(CONCATENATE(Q$4,$A25),Divize!$X:$X,0)),"",INDEX(Divize!$L:$L,MATCH(CONCATENATE(Q$4,$A25),Divize!$X:$X,0),1))</f>
      </c>
      <c r="R25" s="78"/>
      <c r="S25" s="81">
        <f>IF(Q25="","",'2. závod'!S25)</f>
      </c>
      <c r="T25" s="79">
        <f t="shared" si="3"/>
      </c>
      <c r="U25" s="84"/>
      <c r="V25" s="77">
        <f>IF(ISNA(MATCH(CONCATENATE(V$4,$A25),Divize!$X:$X,0)),"",INDEX(Divize!$L:$L,MATCH(CONCATENATE(V$4,$A25),Divize!$X:$X,0),1))</f>
      </c>
      <c r="W25" s="78"/>
      <c r="X25" s="81">
        <f>IF(V25="","",'2. závod'!X25)</f>
      </c>
      <c r="Y25" s="79">
        <f t="shared" si="4"/>
      </c>
      <c r="Z25" s="84"/>
      <c r="AA25" s="77">
        <f>IF(ISNA(MATCH(CONCATENATE(AA$4,$A25),Divize!$X:$X,0)),"",INDEX(Divize!$L:$L,MATCH(CONCATENATE(AA$4,$A25),Divize!$X:$X,0),1))</f>
      </c>
      <c r="AB25" s="78"/>
      <c r="AC25" s="81">
        <f>IF(AA25="","",'2. závod'!AC25)</f>
      </c>
      <c r="AD25" s="79">
        <f t="shared" si="5"/>
      </c>
      <c r="AE25" s="84"/>
      <c r="AF25" s="77">
        <f>IF(ISNA(MATCH(CONCATENATE(AF$4,$A25),Divize!$X:$X,0)),"",INDEX(Divize!$L:$L,MATCH(CONCATENATE(AF$4,$A25),Divize!$X:$X,0),1))</f>
      </c>
      <c r="AG25" s="78"/>
      <c r="AH25" s="81">
        <f>IF(AF25="","",'2. závod'!AH25)</f>
      </c>
      <c r="AI25" s="79">
        <f t="shared" si="6"/>
      </c>
      <c r="AJ25" s="84"/>
      <c r="AK25" s="77">
        <f>IF(ISNA(MATCH(CONCATENATE(AK$4,$A25),Divize!$X:$X,0)),"",INDEX(Divize!$L:$L,MATCH(CONCATENATE(AK$4,$A25),Divize!$X:$X,0),1))</f>
      </c>
      <c r="AL25" s="78"/>
      <c r="AM25" s="81">
        <f>IF(AK25="","",'2. závod'!AM25)</f>
      </c>
      <c r="AN25" s="79">
        <f t="shared" si="7"/>
      </c>
      <c r="AO25" s="84"/>
      <c r="AP25" s="77">
        <f>IF(ISNA(MATCH(CONCATENATE(AP$4,$A25),Divize!$X:$X,0)),"",INDEX(Divize!$L:$L,MATCH(CONCATENATE(AP$4,$A25),Divize!$X:$X,0),1))</f>
      </c>
      <c r="AQ25" s="78"/>
      <c r="AR25" s="81">
        <f>IF(AP25="","",'2. závod'!AR25)</f>
      </c>
      <c r="AS25" s="79">
        <f t="shared" si="8"/>
      </c>
      <c r="AT25" s="84"/>
      <c r="AU25" s="77">
        <f>IF(ISNA(MATCH(CONCATENATE(AU$4,$A25),Divize!$X:$X,0)),"",INDEX(Divize!$L:$L,MATCH(CONCATENATE(AU$4,$A25),Divize!$X:$X,0),1))</f>
      </c>
      <c r="AV25" s="78"/>
      <c r="AW25" s="81">
        <f>IF(AU25="","",'2. závod'!AW25)</f>
      </c>
      <c r="AX25" s="79">
        <f t="shared" si="9"/>
      </c>
      <c r="AY25" s="84"/>
      <c r="AZ25" s="77">
        <f>IF(ISNA(MATCH(CONCATENATE(AZ$4,$A25),Divize!$X:$X,0)),"",INDEX(Divize!$L:$L,MATCH(CONCATENATE(AZ$4,$A25),Divize!$X:$X,0),1))</f>
      </c>
      <c r="BA25" s="78"/>
      <c r="BB25" s="81">
        <f>IF(AZ25="","",'2. závod'!BB25)</f>
      </c>
      <c r="BC25" s="79">
        <f t="shared" si="10"/>
      </c>
      <c r="BD25" s="84"/>
      <c r="BE25" s="77">
        <f>IF(ISNA(MATCH(CONCATENATE(BE$4,$A25),Divize!$X:$X,0)),"",INDEX(Divize!$L:$L,MATCH(CONCATENATE(BE$4,$A25),Divize!$X:$X,0),1))</f>
      </c>
      <c r="BF25" s="78"/>
      <c r="BG25" s="81">
        <f>IF(BE25="","",'2. závod'!BG25)</f>
      </c>
      <c r="BH25" s="79">
        <f t="shared" si="11"/>
      </c>
      <c r="BI25" s="84"/>
      <c r="BJ25" s="77">
        <f>IF(ISNA(MATCH(CONCATENATE(BJ$4,$A25),Divize!$X:$X,0)),"",INDEX(Divize!$L:$L,MATCH(CONCATENATE(BJ$4,$A25),Divize!$X:$X,0),1))</f>
      </c>
      <c r="BK25" s="78"/>
      <c r="BL25" s="81">
        <f>IF(BJ25="","",'2. závod'!BL25)</f>
      </c>
      <c r="BM25" s="79">
        <f t="shared" si="12"/>
      </c>
      <c r="BN25" s="84"/>
      <c r="BO25" s="77">
        <f>IF(ISNA(MATCH(CONCATENATE(BO$4,$A25),Divize!$X:$X,0)),"",INDEX(Divize!$L:$L,MATCH(CONCATENATE(BO$4,$A25),Divize!$X:$X,0),1))</f>
      </c>
      <c r="BP25" s="78"/>
      <c r="BQ25" s="81">
        <f>IF(BO25="","",'2. závod'!BQ25)</f>
      </c>
      <c r="BR25" s="79">
        <f t="shared" si="13"/>
      </c>
      <c r="BS25" s="84"/>
      <c r="BT25" s="77">
        <f>IF(ISNA(MATCH(CONCATENATE(BT$4,$A25),Divize!$X:$X,0)),"",INDEX(Divize!$L:$L,MATCH(CONCATENATE(BT$4,$A25),Divize!$X:$X,0),1))</f>
      </c>
      <c r="BU25" s="78"/>
      <c r="BV25" s="81">
        <f>IF(BT25="","",'2. závod'!BV25)</f>
      </c>
      <c r="BW25" s="79">
        <f t="shared" si="14"/>
      </c>
      <c r="BX25" s="84"/>
    </row>
    <row r="26" spans="1:76" s="82" customFormat="1" ht="34.5" customHeight="1">
      <c r="A26" s="83">
        <v>21</v>
      </c>
      <c r="B26" s="77">
        <f>IF(ISNA(MATCH(CONCATENATE(B$4,$A26),Divize!$X:$X,0)),"",INDEX(Divize!$L:$L,MATCH(CONCATENATE(B$4,$A26),Divize!$X:$X,0),1))</f>
      </c>
      <c r="C26" s="78"/>
      <c r="D26" s="81">
        <f>IF(B26="","",'2. závod'!D26)</f>
      </c>
      <c r="E26" s="79">
        <f t="shared" si="0"/>
      </c>
      <c r="F26" s="84"/>
      <c r="G26" s="77">
        <f>IF(ISNA(MATCH(CONCATENATE(G$4,$A26),Divize!$X:$X,0)),"",INDEX(Divize!$L:$L,MATCH(CONCATENATE(G$4,$A26),Divize!$X:$X,0),1))</f>
      </c>
      <c r="H26" s="78"/>
      <c r="I26" s="81">
        <f>IF(G26="","",'2. závod'!I26)</f>
      </c>
      <c r="J26" s="79">
        <f t="shared" si="1"/>
      </c>
      <c r="K26" s="84"/>
      <c r="L26" s="77">
        <f>IF(ISNA(MATCH(CONCATENATE(L$4,$A26),Divize!$X:$X,0)),"",INDEX(Divize!$L:$L,MATCH(CONCATENATE(L$4,$A26),Divize!$X:$X,0),1))</f>
      </c>
      <c r="M26" s="78"/>
      <c r="N26" s="81">
        <f>IF(L26="","",'2. závod'!N26)</f>
      </c>
      <c r="O26" s="79">
        <f t="shared" si="2"/>
      </c>
      <c r="P26" s="84"/>
      <c r="Q26" s="77">
        <f>IF(ISNA(MATCH(CONCATENATE(Q$4,$A26),Divize!$X:$X,0)),"",INDEX(Divize!$L:$L,MATCH(CONCATENATE(Q$4,$A26),Divize!$X:$X,0),1))</f>
      </c>
      <c r="R26" s="78"/>
      <c r="S26" s="81">
        <f>IF(Q26="","",'2. závod'!S26)</f>
      </c>
      <c r="T26" s="79">
        <f t="shared" si="3"/>
      </c>
      <c r="U26" s="84"/>
      <c r="V26" s="77">
        <f>IF(ISNA(MATCH(CONCATENATE(V$4,$A26),Divize!$X:$X,0)),"",INDEX(Divize!$L:$L,MATCH(CONCATENATE(V$4,$A26),Divize!$X:$X,0),1))</f>
      </c>
      <c r="W26" s="78"/>
      <c r="X26" s="81">
        <f>IF(V26="","",'2. závod'!X26)</f>
      </c>
      <c r="Y26" s="79">
        <f t="shared" si="4"/>
      </c>
      <c r="Z26" s="84"/>
      <c r="AA26" s="77">
        <f>IF(ISNA(MATCH(CONCATENATE(AA$4,$A26),Divize!$X:$X,0)),"",INDEX(Divize!$L:$L,MATCH(CONCATENATE(AA$4,$A26),Divize!$X:$X,0),1))</f>
      </c>
      <c r="AB26" s="78"/>
      <c r="AC26" s="81">
        <f>IF(AA26="","",'2. závod'!AC26)</f>
      </c>
      <c r="AD26" s="79">
        <f t="shared" si="5"/>
      </c>
      <c r="AE26" s="84"/>
      <c r="AF26" s="77">
        <f>IF(ISNA(MATCH(CONCATENATE(AF$4,$A26),Divize!$X:$X,0)),"",INDEX(Divize!$L:$L,MATCH(CONCATENATE(AF$4,$A26),Divize!$X:$X,0),1))</f>
      </c>
      <c r="AG26" s="78"/>
      <c r="AH26" s="81">
        <f>IF(AF26="","",'2. závod'!AH26)</f>
      </c>
      <c r="AI26" s="79">
        <f t="shared" si="6"/>
      </c>
      <c r="AJ26" s="84"/>
      <c r="AK26" s="77">
        <f>IF(ISNA(MATCH(CONCATENATE(AK$4,$A26),Divize!$X:$X,0)),"",INDEX(Divize!$L:$L,MATCH(CONCATENATE(AK$4,$A26),Divize!$X:$X,0),1))</f>
      </c>
      <c r="AL26" s="78"/>
      <c r="AM26" s="81">
        <f>IF(AK26="","",'2. závod'!AM26)</f>
      </c>
      <c r="AN26" s="79">
        <f t="shared" si="7"/>
      </c>
      <c r="AO26" s="84"/>
      <c r="AP26" s="77">
        <f>IF(ISNA(MATCH(CONCATENATE(AP$4,$A26),Divize!$X:$X,0)),"",INDEX(Divize!$L:$L,MATCH(CONCATENATE(AP$4,$A26),Divize!$X:$X,0),1))</f>
      </c>
      <c r="AQ26" s="78"/>
      <c r="AR26" s="81">
        <f>IF(AP26="","",'2. závod'!AR26)</f>
      </c>
      <c r="AS26" s="79">
        <f t="shared" si="8"/>
      </c>
      <c r="AT26" s="84"/>
      <c r="AU26" s="77">
        <f>IF(ISNA(MATCH(CONCATENATE(AU$4,$A26),Divize!$X:$X,0)),"",INDEX(Divize!$L:$L,MATCH(CONCATENATE(AU$4,$A26),Divize!$X:$X,0),1))</f>
      </c>
      <c r="AV26" s="78"/>
      <c r="AW26" s="81">
        <f>IF(AU26="","",'2. závod'!AW26)</f>
      </c>
      <c r="AX26" s="79">
        <f t="shared" si="9"/>
      </c>
      <c r="AY26" s="84"/>
      <c r="AZ26" s="77">
        <f>IF(ISNA(MATCH(CONCATENATE(AZ$4,$A26),Divize!$X:$X,0)),"",INDEX(Divize!$L:$L,MATCH(CONCATENATE(AZ$4,$A26),Divize!$X:$X,0),1))</f>
      </c>
      <c r="BA26" s="78"/>
      <c r="BB26" s="81">
        <f>IF(AZ26="","",'2. závod'!BB26)</f>
      </c>
      <c r="BC26" s="79">
        <f t="shared" si="10"/>
      </c>
      <c r="BD26" s="84"/>
      <c r="BE26" s="77">
        <f>IF(ISNA(MATCH(CONCATENATE(BE$4,$A26),Divize!$X:$X,0)),"",INDEX(Divize!$L:$L,MATCH(CONCATENATE(BE$4,$A26),Divize!$X:$X,0),1))</f>
      </c>
      <c r="BF26" s="78"/>
      <c r="BG26" s="81">
        <f>IF(BE26="","",'2. závod'!BG26)</f>
      </c>
      <c r="BH26" s="79">
        <f t="shared" si="11"/>
      </c>
      <c r="BI26" s="84"/>
      <c r="BJ26" s="77">
        <f>IF(ISNA(MATCH(CONCATENATE(BJ$4,$A26),Divize!$X:$X,0)),"",INDEX(Divize!$L:$L,MATCH(CONCATENATE(BJ$4,$A26),Divize!$X:$X,0),1))</f>
      </c>
      <c r="BK26" s="78"/>
      <c r="BL26" s="81">
        <f>IF(BJ26="","",'2. závod'!BL26)</f>
      </c>
      <c r="BM26" s="79">
        <f t="shared" si="12"/>
      </c>
      <c r="BN26" s="84"/>
      <c r="BO26" s="77">
        <f>IF(ISNA(MATCH(CONCATENATE(BO$4,$A26),Divize!$X:$X,0)),"",INDEX(Divize!$L:$L,MATCH(CONCATENATE(BO$4,$A26),Divize!$X:$X,0),1))</f>
      </c>
      <c r="BP26" s="78"/>
      <c r="BQ26" s="81">
        <f>IF(BO26="","",'2. závod'!BQ26)</f>
      </c>
      <c r="BR26" s="79">
        <f t="shared" si="13"/>
      </c>
      <c r="BS26" s="84"/>
      <c r="BT26" s="77">
        <f>IF(ISNA(MATCH(CONCATENATE(BT$4,$A26),Divize!$X:$X,0)),"",INDEX(Divize!$L:$L,MATCH(CONCATENATE(BT$4,$A26),Divize!$X:$X,0),1))</f>
      </c>
      <c r="BU26" s="78"/>
      <c r="BV26" s="81">
        <f>IF(BT26="","",'2. závod'!BV26)</f>
      </c>
      <c r="BW26" s="79">
        <f t="shared" si="14"/>
      </c>
      <c r="BX26" s="84"/>
    </row>
    <row r="27" spans="1:76" s="82" customFormat="1" ht="34.5" customHeight="1">
      <c r="A27" s="83">
        <v>22</v>
      </c>
      <c r="B27" s="77">
        <f>IF(ISNA(MATCH(CONCATENATE(B$4,$A27),Divize!$X:$X,0)),"",INDEX(Divize!$L:$L,MATCH(CONCATENATE(B$4,$A27),Divize!$X:$X,0),1))</f>
      </c>
      <c r="C27" s="78"/>
      <c r="D27" s="81">
        <f>IF(B27="","",'2. závod'!D27)</f>
      </c>
      <c r="E27" s="79">
        <f t="shared" si="0"/>
      </c>
      <c r="F27" s="84"/>
      <c r="G27" s="77">
        <f>IF(ISNA(MATCH(CONCATENATE(G$4,$A27),Divize!$X:$X,0)),"",INDEX(Divize!$L:$L,MATCH(CONCATENATE(G$4,$A27),Divize!$X:$X,0),1))</f>
      </c>
      <c r="H27" s="78"/>
      <c r="I27" s="81">
        <f>IF(G27="","",'2. závod'!I27)</f>
      </c>
      <c r="J27" s="79">
        <f t="shared" si="1"/>
      </c>
      <c r="K27" s="84"/>
      <c r="L27" s="77">
        <f>IF(ISNA(MATCH(CONCATENATE(L$4,$A27),Divize!$X:$X,0)),"",INDEX(Divize!$L:$L,MATCH(CONCATENATE(L$4,$A27),Divize!$X:$X,0),1))</f>
      </c>
      <c r="M27" s="78"/>
      <c r="N27" s="81">
        <f>IF(L27="","",'2. závod'!N27)</f>
      </c>
      <c r="O27" s="79">
        <f t="shared" si="2"/>
      </c>
      <c r="P27" s="84"/>
      <c r="Q27" s="77">
        <f>IF(ISNA(MATCH(CONCATENATE(Q$4,$A27),Divize!$X:$X,0)),"",INDEX(Divize!$L:$L,MATCH(CONCATENATE(Q$4,$A27),Divize!$X:$X,0),1))</f>
      </c>
      <c r="R27" s="78"/>
      <c r="S27" s="81">
        <f>IF(Q27="","",'2. závod'!S27)</f>
      </c>
      <c r="T27" s="79">
        <f t="shared" si="3"/>
      </c>
      <c r="U27" s="84"/>
      <c r="V27" s="77">
        <f>IF(ISNA(MATCH(CONCATENATE(V$4,$A27),Divize!$X:$X,0)),"",INDEX(Divize!$L:$L,MATCH(CONCATENATE(V$4,$A27),Divize!$X:$X,0),1))</f>
      </c>
      <c r="W27" s="78"/>
      <c r="X27" s="81">
        <f>IF(V27="","",'2. závod'!X27)</f>
      </c>
      <c r="Y27" s="79">
        <f t="shared" si="4"/>
      </c>
      <c r="Z27" s="84"/>
      <c r="AA27" s="77">
        <f>IF(ISNA(MATCH(CONCATENATE(AA$4,$A27),Divize!$X:$X,0)),"",INDEX(Divize!$L:$L,MATCH(CONCATENATE(AA$4,$A27),Divize!$X:$X,0),1))</f>
      </c>
      <c r="AB27" s="78"/>
      <c r="AC27" s="81">
        <f>IF(AA27="","",'2. závod'!AC27)</f>
      </c>
      <c r="AD27" s="79">
        <f t="shared" si="5"/>
      </c>
      <c r="AE27" s="84"/>
      <c r="AF27" s="77">
        <f>IF(ISNA(MATCH(CONCATENATE(AF$4,$A27),Divize!$X:$X,0)),"",INDEX(Divize!$L:$L,MATCH(CONCATENATE(AF$4,$A27),Divize!$X:$X,0),1))</f>
      </c>
      <c r="AG27" s="78"/>
      <c r="AH27" s="81">
        <f>IF(AF27="","",'2. závod'!AH27)</f>
      </c>
      <c r="AI27" s="79">
        <f t="shared" si="6"/>
      </c>
      <c r="AJ27" s="84"/>
      <c r="AK27" s="77">
        <f>IF(ISNA(MATCH(CONCATENATE(AK$4,$A27),Divize!$X:$X,0)),"",INDEX(Divize!$L:$L,MATCH(CONCATENATE(AK$4,$A27),Divize!$X:$X,0),1))</f>
      </c>
      <c r="AL27" s="78"/>
      <c r="AM27" s="81">
        <f>IF(AK27="","",'2. závod'!AM27)</f>
      </c>
      <c r="AN27" s="79">
        <f t="shared" si="7"/>
      </c>
      <c r="AO27" s="84"/>
      <c r="AP27" s="77">
        <f>IF(ISNA(MATCH(CONCATENATE(AP$4,$A27),Divize!$X:$X,0)),"",INDEX(Divize!$L:$L,MATCH(CONCATENATE(AP$4,$A27),Divize!$X:$X,0),1))</f>
      </c>
      <c r="AQ27" s="78"/>
      <c r="AR27" s="81">
        <f>IF(AP27="","",'2. závod'!AR27)</f>
      </c>
      <c r="AS27" s="79">
        <f t="shared" si="8"/>
      </c>
      <c r="AT27" s="84"/>
      <c r="AU27" s="77">
        <f>IF(ISNA(MATCH(CONCATENATE(AU$4,$A27),Divize!$X:$X,0)),"",INDEX(Divize!$L:$L,MATCH(CONCATENATE(AU$4,$A27),Divize!$X:$X,0),1))</f>
      </c>
      <c r="AV27" s="78"/>
      <c r="AW27" s="81">
        <f>IF(AU27="","",'2. závod'!AW27)</f>
      </c>
      <c r="AX27" s="79">
        <f t="shared" si="9"/>
      </c>
      <c r="AY27" s="84"/>
      <c r="AZ27" s="77">
        <f>IF(ISNA(MATCH(CONCATENATE(AZ$4,$A27),Divize!$X:$X,0)),"",INDEX(Divize!$L:$L,MATCH(CONCATENATE(AZ$4,$A27),Divize!$X:$X,0),1))</f>
      </c>
      <c r="BA27" s="78"/>
      <c r="BB27" s="81">
        <f>IF(AZ27="","",'2. závod'!BB27)</f>
      </c>
      <c r="BC27" s="79">
        <f t="shared" si="10"/>
      </c>
      <c r="BD27" s="84"/>
      <c r="BE27" s="77">
        <f>IF(ISNA(MATCH(CONCATENATE(BE$4,$A27),Divize!$X:$X,0)),"",INDEX(Divize!$L:$L,MATCH(CONCATENATE(BE$4,$A27),Divize!$X:$X,0),1))</f>
      </c>
      <c r="BF27" s="78"/>
      <c r="BG27" s="81">
        <f>IF(BE27="","",'2. závod'!BG27)</f>
      </c>
      <c r="BH27" s="79">
        <f t="shared" si="11"/>
      </c>
      <c r="BI27" s="84"/>
      <c r="BJ27" s="77">
        <f>IF(ISNA(MATCH(CONCATENATE(BJ$4,$A27),Divize!$X:$X,0)),"",INDEX(Divize!$L:$L,MATCH(CONCATENATE(BJ$4,$A27),Divize!$X:$X,0),1))</f>
      </c>
      <c r="BK27" s="78"/>
      <c r="BL27" s="81">
        <f>IF(BJ27="","",'2. závod'!BL27)</f>
      </c>
      <c r="BM27" s="79">
        <f t="shared" si="12"/>
      </c>
      <c r="BN27" s="84"/>
      <c r="BO27" s="77">
        <f>IF(ISNA(MATCH(CONCATENATE(BO$4,$A27),Divize!$X:$X,0)),"",INDEX(Divize!$L:$L,MATCH(CONCATENATE(BO$4,$A27),Divize!$X:$X,0),1))</f>
      </c>
      <c r="BP27" s="78"/>
      <c r="BQ27" s="81">
        <f>IF(BO27="","",'2. závod'!BQ27)</f>
      </c>
      <c r="BR27" s="79">
        <f t="shared" si="13"/>
      </c>
      <c r="BS27" s="84"/>
      <c r="BT27" s="77">
        <f>IF(ISNA(MATCH(CONCATENATE(BT$4,$A27),Divize!$X:$X,0)),"",INDEX(Divize!$L:$L,MATCH(CONCATENATE(BT$4,$A27),Divize!$X:$X,0),1))</f>
      </c>
      <c r="BU27" s="78"/>
      <c r="BV27" s="81">
        <f>IF(BT27="","",'2. závod'!BV27)</f>
      </c>
      <c r="BW27" s="79">
        <f t="shared" si="14"/>
      </c>
      <c r="BX27" s="84"/>
    </row>
    <row r="28" spans="1:76" s="82" customFormat="1" ht="34.5" customHeight="1">
      <c r="A28" s="83">
        <v>23</v>
      </c>
      <c r="B28" s="77">
        <f>IF(ISNA(MATCH(CONCATENATE(B$4,$A28),Divize!$X:$X,0)),"",INDEX(Divize!$L:$L,MATCH(CONCATENATE(B$4,$A28),Divize!$X:$X,0),1))</f>
      </c>
      <c r="C28" s="78"/>
      <c r="D28" s="81">
        <f>IF(B28="","",'2. závod'!D28)</f>
      </c>
      <c r="E28" s="79">
        <f t="shared" si="0"/>
      </c>
      <c r="F28" s="84"/>
      <c r="G28" s="77">
        <f>IF(ISNA(MATCH(CONCATENATE(G$4,$A28),Divize!$X:$X,0)),"",INDEX(Divize!$L:$L,MATCH(CONCATENATE(G$4,$A28),Divize!$X:$X,0),1))</f>
      </c>
      <c r="H28" s="78"/>
      <c r="I28" s="81">
        <f>IF(G28="","",'2. závod'!I28)</f>
      </c>
      <c r="J28" s="79">
        <f t="shared" si="1"/>
      </c>
      <c r="K28" s="84"/>
      <c r="L28" s="77">
        <f>IF(ISNA(MATCH(CONCATENATE(L$4,$A28),Divize!$X:$X,0)),"",INDEX(Divize!$L:$L,MATCH(CONCATENATE(L$4,$A28),Divize!$X:$X,0),1))</f>
      </c>
      <c r="M28" s="78"/>
      <c r="N28" s="81">
        <f>IF(L28="","",'2. závod'!N28)</f>
      </c>
      <c r="O28" s="79">
        <f t="shared" si="2"/>
      </c>
      <c r="P28" s="84"/>
      <c r="Q28" s="77">
        <f>IF(ISNA(MATCH(CONCATENATE(Q$4,$A28),Divize!$X:$X,0)),"",INDEX(Divize!$L:$L,MATCH(CONCATENATE(Q$4,$A28),Divize!$X:$X,0),1))</f>
      </c>
      <c r="R28" s="78"/>
      <c r="S28" s="81">
        <f>IF(Q28="","",'2. závod'!S28)</f>
      </c>
      <c r="T28" s="79">
        <f t="shared" si="3"/>
      </c>
      <c r="U28" s="84"/>
      <c r="V28" s="77">
        <f>IF(ISNA(MATCH(CONCATENATE(V$4,$A28),Divize!$X:$X,0)),"",INDEX(Divize!$L:$L,MATCH(CONCATENATE(V$4,$A28),Divize!$X:$X,0),1))</f>
      </c>
      <c r="W28" s="78"/>
      <c r="X28" s="81">
        <f>IF(V28="","",'2. závod'!X28)</f>
      </c>
      <c r="Y28" s="79">
        <f t="shared" si="4"/>
      </c>
      <c r="Z28" s="84"/>
      <c r="AA28" s="77">
        <f>IF(ISNA(MATCH(CONCATENATE(AA$4,$A28),Divize!$X:$X,0)),"",INDEX(Divize!$L:$L,MATCH(CONCATENATE(AA$4,$A28),Divize!$X:$X,0),1))</f>
      </c>
      <c r="AB28" s="78"/>
      <c r="AC28" s="81">
        <f>IF(AA28="","",'2. závod'!AC28)</f>
      </c>
      <c r="AD28" s="79">
        <f t="shared" si="5"/>
      </c>
      <c r="AE28" s="84"/>
      <c r="AF28" s="77">
        <f>IF(ISNA(MATCH(CONCATENATE(AF$4,$A28),Divize!$X:$X,0)),"",INDEX(Divize!$L:$L,MATCH(CONCATENATE(AF$4,$A28),Divize!$X:$X,0),1))</f>
      </c>
      <c r="AG28" s="78"/>
      <c r="AH28" s="81">
        <f>IF(AF28="","",'2. závod'!AH28)</f>
      </c>
      <c r="AI28" s="79">
        <f t="shared" si="6"/>
      </c>
      <c r="AJ28" s="84"/>
      <c r="AK28" s="77">
        <f>IF(ISNA(MATCH(CONCATENATE(AK$4,$A28),Divize!$X:$X,0)),"",INDEX(Divize!$L:$L,MATCH(CONCATENATE(AK$4,$A28),Divize!$X:$X,0),1))</f>
      </c>
      <c r="AL28" s="78"/>
      <c r="AM28" s="81">
        <f>IF(AK28="","",'2. závod'!AM28)</f>
      </c>
      <c r="AN28" s="79">
        <f t="shared" si="7"/>
      </c>
      <c r="AO28" s="84"/>
      <c r="AP28" s="77">
        <f>IF(ISNA(MATCH(CONCATENATE(AP$4,$A28),Divize!$X:$X,0)),"",INDEX(Divize!$L:$L,MATCH(CONCATENATE(AP$4,$A28),Divize!$X:$X,0),1))</f>
      </c>
      <c r="AQ28" s="78"/>
      <c r="AR28" s="81">
        <f>IF(AP28="","",'2. závod'!AR28)</f>
      </c>
      <c r="AS28" s="79">
        <f t="shared" si="8"/>
      </c>
      <c r="AT28" s="84"/>
      <c r="AU28" s="77">
        <f>IF(ISNA(MATCH(CONCATENATE(AU$4,$A28),Divize!$X:$X,0)),"",INDEX(Divize!$L:$L,MATCH(CONCATENATE(AU$4,$A28),Divize!$X:$X,0),1))</f>
      </c>
      <c r="AV28" s="78"/>
      <c r="AW28" s="81">
        <f>IF(AU28="","",'2. závod'!AW28)</f>
      </c>
      <c r="AX28" s="79">
        <f t="shared" si="9"/>
      </c>
      <c r="AY28" s="84"/>
      <c r="AZ28" s="77">
        <f>IF(ISNA(MATCH(CONCATENATE(AZ$4,$A28),Divize!$X:$X,0)),"",INDEX(Divize!$L:$L,MATCH(CONCATENATE(AZ$4,$A28),Divize!$X:$X,0),1))</f>
      </c>
      <c r="BA28" s="78"/>
      <c r="BB28" s="81">
        <f>IF(AZ28="","",'2. závod'!BB28)</f>
      </c>
      <c r="BC28" s="79">
        <f t="shared" si="10"/>
      </c>
      <c r="BD28" s="84"/>
      <c r="BE28" s="77">
        <f>IF(ISNA(MATCH(CONCATENATE(BE$4,$A28),Divize!$X:$X,0)),"",INDEX(Divize!$L:$L,MATCH(CONCATENATE(BE$4,$A28),Divize!$X:$X,0),1))</f>
      </c>
      <c r="BF28" s="78"/>
      <c r="BG28" s="81">
        <f>IF(BE28="","",'2. závod'!BG28)</f>
      </c>
      <c r="BH28" s="79">
        <f t="shared" si="11"/>
      </c>
      <c r="BI28" s="84"/>
      <c r="BJ28" s="77">
        <f>IF(ISNA(MATCH(CONCATENATE(BJ$4,$A28),Divize!$X:$X,0)),"",INDEX(Divize!$L:$L,MATCH(CONCATENATE(BJ$4,$A28),Divize!$X:$X,0),1))</f>
      </c>
      <c r="BK28" s="78"/>
      <c r="BL28" s="81">
        <f>IF(BJ28="","",'2. závod'!BL28)</f>
      </c>
      <c r="BM28" s="79">
        <f t="shared" si="12"/>
      </c>
      <c r="BN28" s="84"/>
      <c r="BO28" s="77">
        <f>IF(ISNA(MATCH(CONCATENATE(BO$4,$A28),Divize!$X:$X,0)),"",INDEX(Divize!$L:$L,MATCH(CONCATENATE(BO$4,$A28),Divize!$X:$X,0),1))</f>
      </c>
      <c r="BP28" s="78"/>
      <c r="BQ28" s="81">
        <f>IF(BO28="","",'2. závod'!BQ28)</f>
      </c>
      <c r="BR28" s="79">
        <f t="shared" si="13"/>
      </c>
      <c r="BS28" s="84"/>
      <c r="BT28" s="77">
        <f>IF(ISNA(MATCH(CONCATENATE(BT$4,$A28),Divize!$X:$X,0)),"",INDEX(Divize!$L:$L,MATCH(CONCATENATE(BT$4,$A28),Divize!$X:$X,0),1))</f>
      </c>
      <c r="BU28" s="78"/>
      <c r="BV28" s="81">
        <f>IF(BT28="","",'2. závod'!BV28)</f>
      </c>
      <c r="BW28" s="79">
        <f t="shared" si="14"/>
      </c>
      <c r="BX28" s="84"/>
    </row>
    <row r="29" spans="1:76" s="82" customFormat="1" ht="34.5" customHeight="1">
      <c r="A29" s="83">
        <v>24</v>
      </c>
      <c r="B29" s="77">
        <f>IF(ISNA(MATCH(CONCATENATE(B$4,$A29),Divize!$X:$X,0)),"",INDEX(Divize!$L:$L,MATCH(CONCATENATE(B$4,$A29),Divize!$X:$X,0),1))</f>
      </c>
      <c r="C29" s="78"/>
      <c r="D29" s="81">
        <f>IF(B29="","",'2. závod'!D29)</f>
      </c>
      <c r="E29" s="79">
        <f t="shared" si="0"/>
      </c>
      <c r="F29" s="84"/>
      <c r="G29" s="77">
        <f>IF(ISNA(MATCH(CONCATENATE(G$4,$A29),Divize!$X:$X,0)),"",INDEX(Divize!$L:$L,MATCH(CONCATENATE(G$4,$A29),Divize!$X:$X,0),1))</f>
      </c>
      <c r="H29" s="78"/>
      <c r="I29" s="81">
        <f>IF(G29="","",'2. závod'!I29)</f>
      </c>
      <c r="J29" s="79">
        <f t="shared" si="1"/>
      </c>
      <c r="K29" s="84"/>
      <c r="L29" s="77">
        <f>IF(ISNA(MATCH(CONCATENATE(L$4,$A29),Divize!$X:$X,0)),"",INDEX(Divize!$L:$L,MATCH(CONCATENATE(L$4,$A29),Divize!$X:$X,0),1))</f>
      </c>
      <c r="M29" s="78"/>
      <c r="N29" s="81">
        <f>IF(L29="","",'2. závod'!N29)</f>
      </c>
      <c r="O29" s="79">
        <f t="shared" si="2"/>
      </c>
      <c r="P29" s="84"/>
      <c r="Q29" s="77">
        <f>IF(ISNA(MATCH(CONCATENATE(Q$4,$A29),Divize!$X:$X,0)),"",INDEX(Divize!$L:$L,MATCH(CONCATENATE(Q$4,$A29),Divize!$X:$X,0),1))</f>
      </c>
      <c r="R29" s="78"/>
      <c r="S29" s="81">
        <f>IF(Q29="","",'2. závod'!S29)</f>
      </c>
      <c r="T29" s="79">
        <f t="shared" si="3"/>
      </c>
      <c r="U29" s="84"/>
      <c r="V29" s="77">
        <f>IF(ISNA(MATCH(CONCATENATE(V$4,$A29),Divize!$X:$X,0)),"",INDEX(Divize!$L:$L,MATCH(CONCATENATE(V$4,$A29),Divize!$X:$X,0),1))</f>
      </c>
      <c r="W29" s="78"/>
      <c r="X29" s="81">
        <f>IF(V29="","",'2. závod'!X29)</f>
      </c>
      <c r="Y29" s="79">
        <f t="shared" si="4"/>
      </c>
      <c r="Z29" s="84"/>
      <c r="AA29" s="77">
        <f>IF(ISNA(MATCH(CONCATENATE(AA$4,$A29),Divize!$X:$X,0)),"",INDEX(Divize!$L:$L,MATCH(CONCATENATE(AA$4,$A29),Divize!$X:$X,0),1))</f>
      </c>
      <c r="AB29" s="78"/>
      <c r="AC29" s="81">
        <f>IF(AA29="","",'2. závod'!AC29)</f>
      </c>
      <c r="AD29" s="79">
        <f t="shared" si="5"/>
      </c>
      <c r="AE29" s="84"/>
      <c r="AF29" s="77">
        <f>IF(ISNA(MATCH(CONCATENATE(AF$4,$A29),Divize!$X:$X,0)),"",INDEX(Divize!$L:$L,MATCH(CONCATENATE(AF$4,$A29),Divize!$X:$X,0),1))</f>
      </c>
      <c r="AG29" s="78"/>
      <c r="AH29" s="81">
        <f>IF(AF29="","",'2. závod'!AH29)</f>
      </c>
      <c r="AI29" s="79">
        <f t="shared" si="6"/>
      </c>
      <c r="AJ29" s="84"/>
      <c r="AK29" s="77">
        <f>IF(ISNA(MATCH(CONCATENATE(AK$4,$A29),Divize!$X:$X,0)),"",INDEX(Divize!$L:$L,MATCH(CONCATENATE(AK$4,$A29),Divize!$X:$X,0),1))</f>
      </c>
      <c r="AL29" s="78"/>
      <c r="AM29" s="81">
        <f>IF(AK29="","",'2. závod'!AM29)</f>
      </c>
      <c r="AN29" s="79">
        <f t="shared" si="7"/>
      </c>
      <c r="AO29" s="84"/>
      <c r="AP29" s="77">
        <f>IF(ISNA(MATCH(CONCATENATE(AP$4,$A29),Divize!$X:$X,0)),"",INDEX(Divize!$L:$L,MATCH(CONCATENATE(AP$4,$A29),Divize!$X:$X,0),1))</f>
      </c>
      <c r="AQ29" s="78"/>
      <c r="AR29" s="81">
        <f>IF(AP29="","",'2. závod'!AR29)</f>
      </c>
      <c r="AS29" s="79">
        <f t="shared" si="8"/>
      </c>
      <c r="AT29" s="84"/>
      <c r="AU29" s="77">
        <f>IF(ISNA(MATCH(CONCATENATE(AU$4,$A29),Divize!$X:$X,0)),"",INDEX(Divize!$L:$L,MATCH(CONCATENATE(AU$4,$A29),Divize!$X:$X,0),1))</f>
      </c>
      <c r="AV29" s="78"/>
      <c r="AW29" s="81">
        <f>IF(AU29="","",'2. závod'!AW29)</f>
      </c>
      <c r="AX29" s="79">
        <f t="shared" si="9"/>
      </c>
      <c r="AY29" s="84"/>
      <c r="AZ29" s="77">
        <f>IF(ISNA(MATCH(CONCATENATE(AZ$4,$A29),Divize!$X:$X,0)),"",INDEX(Divize!$L:$L,MATCH(CONCATENATE(AZ$4,$A29),Divize!$X:$X,0),1))</f>
      </c>
      <c r="BA29" s="78"/>
      <c r="BB29" s="81">
        <f>IF(AZ29="","",'2. závod'!BB29)</f>
      </c>
      <c r="BC29" s="79">
        <f t="shared" si="10"/>
      </c>
      <c r="BD29" s="84"/>
      <c r="BE29" s="77">
        <f>IF(ISNA(MATCH(CONCATENATE(BE$4,$A29),Divize!$X:$X,0)),"",INDEX(Divize!$L:$L,MATCH(CONCATENATE(BE$4,$A29),Divize!$X:$X,0),1))</f>
      </c>
      <c r="BF29" s="78"/>
      <c r="BG29" s="81">
        <f>IF(BE29="","",'2. závod'!BG29)</f>
      </c>
      <c r="BH29" s="79">
        <f t="shared" si="11"/>
      </c>
      <c r="BI29" s="84"/>
      <c r="BJ29" s="77">
        <f>IF(ISNA(MATCH(CONCATENATE(BJ$4,$A29),Divize!$X:$X,0)),"",INDEX(Divize!$L:$L,MATCH(CONCATENATE(BJ$4,$A29),Divize!$X:$X,0),1))</f>
      </c>
      <c r="BK29" s="78"/>
      <c r="BL29" s="81">
        <f>IF(BJ29="","",'2. závod'!BL29)</f>
      </c>
      <c r="BM29" s="79">
        <f t="shared" si="12"/>
      </c>
      <c r="BN29" s="84"/>
      <c r="BO29" s="77">
        <f>IF(ISNA(MATCH(CONCATENATE(BO$4,$A29),Divize!$X:$X,0)),"",INDEX(Divize!$L:$L,MATCH(CONCATENATE(BO$4,$A29),Divize!$X:$X,0),1))</f>
      </c>
      <c r="BP29" s="78"/>
      <c r="BQ29" s="81">
        <f>IF(BO29="","",'2. závod'!BQ29)</f>
      </c>
      <c r="BR29" s="79">
        <f t="shared" si="13"/>
      </c>
      <c r="BS29" s="84"/>
      <c r="BT29" s="77">
        <f>IF(ISNA(MATCH(CONCATENATE(BT$4,$A29),Divize!$X:$X,0)),"",INDEX(Divize!$L:$L,MATCH(CONCATENATE(BT$4,$A29),Divize!$X:$X,0),1))</f>
      </c>
      <c r="BU29" s="78"/>
      <c r="BV29" s="81">
        <f>IF(BT29="","",'2. závod'!BV29)</f>
      </c>
      <c r="BW29" s="79">
        <f t="shared" si="14"/>
      </c>
      <c r="BX29" s="84"/>
    </row>
    <row r="30" spans="1:76" s="82" customFormat="1" ht="34.5" customHeight="1">
      <c r="A30" s="83">
        <v>25</v>
      </c>
      <c r="B30" s="77">
        <f>IF(ISNA(MATCH(CONCATENATE(B$4,$A30),Divize!$X:$X,0)),"",INDEX(Divize!$L:$L,MATCH(CONCATENATE(B$4,$A30),Divize!$X:$X,0),1))</f>
      </c>
      <c r="C30" s="78"/>
      <c r="D30" s="81">
        <f>IF(B30="","",'2. závod'!D30)</f>
      </c>
      <c r="E30" s="79">
        <f t="shared" si="0"/>
      </c>
      <c r="F30" s="84"/>
      <c r="G30" s="77">
        <f>IF(ISNA(MATCH(CONCATENATE(G$4,$A30),Divize!$X:$X,0)),"",INDEX(Divize!$L:$L,MATCH(CONCATENATE(G$4,$A30),Divize!$X:$X,0),1))</f>
      </c>
      <c r="H30" s="78"/>
      <c r="I30" s="81">
        <f>IF(G30="","",'2. závod'!I30)</f>
      </c>
      <c r="J30" s="79">
        <f t="shared" si="1"/>
      </c>
      <c r="K30" s="84"/>
      <c r="L30" s="77">
        <f>IF(ISNA(MATCH(CONCATENATE(L$4,$A30),Divize!$X:$X,0)),"",INDEX(Divize!$L:$L,MATCH(CONCATENATE(L$4,$A30),Divize!$X:$X,0),1))</f>
      </c>
      <c r="M30" s="78"/>
      <c r="N30" s="81">
        <f>IF(L30="","",'2. závod'!N30)</f>
      </c>
      <c r="O30" s="79">
        <f t="shared" si="2"/>
      </c>
      <c r="P30" s="84"/>
      <c r="Q30" s="77">
        <f>IF(ISNA(MATCH(CONCATENATE(Q$4,$A30),Divize!$X:$X,0)),"",INDEX(Divize!$L:$L,MATCH(CONCATENATE(Q$4,$A30),Divize!$X:$X,0),1))</f>
      </c>
      <c r="R30" s="78"/>
      <c r="S30" s="81">
        <f>IF(Q30="","",'2. závod'!S30)</f>
      </c>
      <c r="T30" s="79">
        <f t="shared" si="3"/>
      </c>
      <c r="U30" s="84"/>
      <c r="V30" s="77">
        <f>IF(ISNA(MATCH(CONCATENATE(V$4,$A30),Divize!$X:$X,0)),"",INDEX(Divize!$L:$L,MATCH(CONCATENATE(V$4,$A30),Divize!$X:$X,0),1))</f>
      </c>
      <c r="W30" s="78"/>
      <c r="X30" s="81">
        <f>IF(V30="","",'2. závod'!X30)</f>
      </c>
      <c r="Y30" s="79">
        <f t="shared" si="4"/>
      </c>
      <c r="Z30" s="84"/>
      <c r="AA30" s="77">
        <f>IF(ISNA(MATCH(CONCATENATE(AA$4,$A30),Divize!$X:$X,0)),"",INDEX(Divize!$L:$L,MATCH(CONCATENATE(AA$4,$A30),Divize!$X:$X,0),1))</f>
      </c>
      <c r="AB30" s="78"/>
      <c r="AC30" s="81">
        <f>IF(AA30="","",'2. závod'!AC30)</f>
      </c>
      <c r="AD30" s="79">
        <f t="shared" si="5"/>
      </c>
      <c r="AE30" s="84"/>
      <c r="AF30" s="77">
        <f>IF(ISNA(MATCH(CONCATENATE(AF$4,$A30),Divize!$X:$X,0)),"",INDEX(Divize!$L:$L,MATCH(CONCATENATE(AF$4,$A30),Divize!$X:$X,0),1))</f>
      </c>
      <c r="AG30" s="78"/>
      <c r="AH30" s="81">
        <f>IF(AF30="","",'2. závod'!AH30)</f>
      </c>
      <c r="AI30" s="79">
        <f t="shared" si="6"/>
      </c>
      <c r="AJ30" s="84"/>
      <c r="AK30" s="77">
        <f>IF(ISNA(MATCH(CONCATENATE(AK$4,$A30),Divize!$X:$X,0)),"",INDEX(Divize!$L:$L,MATCH(CONCATENATE(AK$4,$A30),Divize!$X:$X,0),1))</f>
      </c>
      <c r="AL30" s="78"/>
      <c r="AM30" s="81">
        <f>IF(AK30="","",'2. závod'!AM30)</f>
      </c>
      <c r="AN30" s="79">
        <f t="shared" si="7"/>
      </c>
      <c r="AO30" s="84"/>
      <c r="AP30" s="77">
        <f>IF(ISNA(MATCH(CONCATENATE(AP$4,$A30),Divize!$X:$X,0)),"",INDEX(Divize!$L:$L,MATCH(CONCATENATE(AP$4,$A30),Divize!$X:$X,0),1))</f>
      </c>
      <c r="AQ30" s="78"/>
      <c r="AR30" s="81">
        <f>IF(AP30="","",'2. závod'!AR30)</f>
      </c>
      <c r="AS30" s="79">
        <f t="shared" si="8"/>
      </c>
      <c r="AT30" s="84"/>
      <c r="AU30" s="77">
        <f>IF(ISNA(MATCH(CONCATENATE(AU$4,$A30),Divize!$X:$X,0)),"",INDEX(Divize!$L:$L,MATCH(CONCATENATE(AU$4,$A30),Divize!$X:$X,0),1))</f>
      </c>
      <c r="AV30" s="78"/>
      <c r="AW30" s="81">
        <f>IF(AU30="","",'2. závod'!AW30)</f>
      </c>
      <c r="AX30" s="79">
        <f t="shared" si="9"/>
      </c>
      <c r="AY30" s="84"/>
      <c r="AZ30" s="77">
        <f>IF(ISNA(MATCH(CONCATENATE(AZ$4,$A30),Divize!$X:$X,0)),"",INDEX(Divize!$L:$L,MATCH(CONCATENATE(AZ$4,$A30),Divize!$X:$X,0),1))</f>
      </c>
      <c r="BA30" s="78"/>
      <c r="BB30" s="81">
        <f>IF(AZ30="","",'2. závod'!BB30)</f>
      </c>
      <c r="BC30" s="79">
        <f t="shared" si="10"/>
      </c>
      <c r="BD30" s="84"/>
      <c r="BE30" s="77">
        <f>IF(ISNA(MATCH(CONCATENATE(BE$4,$A30),Divize!$X:$X,0)),"",INDEX(Divize!$L:$L,MATCH(CONCATENATE(BE$4,$A30),Divize!$X:$X,0),1))</f>
      </c>
      <c r="BF30" s="78"/>
      <c r="BG30" s="81">
        <f>IF(BE30="","",'2. závod'!BG30)</f>
      </c>
      <c r="BH30" s="79">
        <f t="shared" si="11"/>
      </c>
      <c r="BI30" s="84"/>
      <c r="BJ30" s="77">
        <f>IF(ISNA(MATCH(CONCATENATE(BJ$4,$A30),Divize!$X:$X,0)),"",INDEX(Divize!$L:$L,MATCH(CONCATENATE(BJ$4,$A30),Divize!$X:$X,0),1))</f>
      </c>
      <c r="BK30" s="78"/>
      <c r="BL30" s="81">
        <f>IF(BJ30="","",'2. závod'!BL30)</f>
      </c>
      <c r="BM30" s="79">
        <f t="shared" si="12"/>
      </c>
      <c r="BN30" s="84"/>
      <c r="BO30" s="77">
        <f>IF(ISNA(MATCH(CONCATENATE(BO$4,$A30),Divize!$X:$X,0)),"",INDEX(Divize!$L:$L,MATCH(CONCATENATE(BO$4,$A30),Divize!$X:$X,0),1))</f>
      </c>
      <c r="BP30" s="78"/>
      <c r="BQ30" s="81">
        <f>IF(BO30="","",'2. závod'!BQ30)</f>
      </c>
      <c r="BR30" s="79">
        <f t="shared" si="13"/>
      </c>
      <c r="BS30" s="84"/>
      <c r="BT30" s="77">
        <f>IF(ISNA(MATCH(CONCATENATE(BT$4,$A30),Divize!$X:$X,0)),"",INDEX(Divize!$L:$L,MATCH(CONCATENATE(BT$4,$A30),Divize!$X:$X,0),1))</f>
      </c>
      <c r="BU30" s="78"/>
      <c r="BV30" s="81">
        <f>IF(BT30="","",'2. závod'!BV30)</f>
      </c>
      <c r="BW30" s="79">
        <f t="shared" si="14"/>
      </c>
      <c r="BX30" s="84"/>
    </row>
    <row r="31" spans="1:76" s="82" customFormat="1" ht="34.5" customHeight="1">
      <c r="A31" s="83">
        <v>26</v>
      </c>
      <c r="B31" s="77">
        <f>IF(ISNA(MATCH(CONCATENATE(B$4,$A31),Divize!$X:$X,0)),"",INDEX(Divize!$L:$L,MATCH(CONCATENATE(B$4,$A31),Divize!$X:$X,0),1))</f>
      </c>
      <c r="C31" s="78"/>
      <c r="D31" s="81">
        <f>IF(B31="","",'2. závod'!D31)</f>
      </c>
      <c r="E31" s="79">
        <f t="shared" si="0"/>
      </c>
      <c r="F31" s="84"/>
      <c r="G31" s="77">
        <f>IF(ISNA(MATCH(CONCATENATE(G$4,$A31),Divize!$X:$X,0)),"",INDEX(Divize!$L:$L,MATCH(CONCATENATE(G$4,$A31),Divize!$X:$X,0),1))</f>
      </c>
      <c r="H31" s="78"/>
      <c r="I31" s="81">
        <f>IF(G31="","",'2. závod'!I31)</f>
      </c>
      <c r="J31" s="79">
        <f t="shared" si="1"/>
      </c>
      <c r="K31" s="84"/>
      <c r="L31" s="77">
        <f>IF(ISNA(MATCH(CONCATENATE(L$4,$A31),Divize!$X:$X,0)),"",INDEX(Divize!$L:$L,MATCH(CONCATENATE(L$4,$A31),Divize!$X:$X,0),1))</f>
      </c>
      <c r="M31" s="78"/>
      <c r="N31" s="81">
        <f>IF(L31="","",'2. závod'!N31)</f>
      </c>
      <c r="O31" s="79">
        <f t="shared" si="2"/>
      </c>
      <c r="P31" s="84"/>
      <c r="Q31" s="77">
        <f>IF(ISNA(MATCH(CONCATENATE(Q$4,$A31),Divize!$X:$X,0)),"",INDEX(Divize!$L:$L,MATCH(CONCATENATE(Q$4,$A31),Divize!$X:$X,0),1))</f>
      </c>
      <c r="R31" s="78"/>
      <c r="S31" s="81">
        <f>IF(Q31="","",'2. závod'!S31)</f>
      </c>
      <c r="T31" s="79">
        <f t="shared" si="3"/>
      </c>
      <c r="U31" s="84"/>
      <c r="V31" s="77">
        <f>IF(ISNA(MATCH(CONCATENATE(V$4,$A31),Divize!$X:$X,0)),"",INDEX(Divize!$L:$L,MATCH(CONCATENATE(V$4,$A31),Divize!$X:$X,0),1))</f>
      </c>
      <c r="W31" s="78"/>
      <c r="X31" s="81">
        <f>IF(V31="","",'2. závod'!X31)</f>
      </c>
      <c r="Y31" s="79">
        <f t="shared" si="4"/>
      </c>
      <c r="Z31" s="84"/>
      <c r="AA31" s="77">
        <f>IF(ISNA(MATCH(CONCATENATE(AA$4,$A31),Divize!$X:$X,0)),"",INDEX(Divize!$L:$L,MATCH(CONCATENATE(AA$4,$A31),Divize!$X:$X,0),1))</f>
      </c>
      <c r="AB31" s="78"/>
      <c r="AC31" s="81">
        <f>IF(AA31="","",'2. závod'!AC31)</f>
      </c>
      <c r="AD31" s="79">
        <f t="shared" si="5"/>
      </c>
      <c r="AE31" s="84"/>
      <c r="AF31" s="77">
        <f>IF(ISNA(MATCH(CONCATENATE(AF$4,$A31),Divize!$X:$X,0)),"",INDEX(Divize!$L:$L,MATCH(CONCATENATE(AF$4,$A31),Divize!$X:$X,0),1))</f>
      </c>
      <c r="AG31" s="78"/>
      <c r="AH31" s="81">
        <f>IF(AF31="","",'2. závod'!AH31)</f>
      </c>
      <c r="AI31" s="79">
        <f t="shared" si="6"/>
      </c>
      <c r="AJ31" s="84"/>
      <c r="AK31" s="77">
        <f>IF(ISNA(MATCH(CONCATENATE(AK$4,$A31),Divize!$X:$X,0)),"",INDEX(Divize!$L:$L,MATCH(CONCATENATE(AK$4,$A31),Divize!$X:$X,0),1))</f>
      </c>
      <c r="AL31" s="78"/>
      <c r="AM31" s="81">
        <f>IF(AK31="","",'2. závod'!AM31)</f>
      </c>
      <c r="AN31" s="79">
        <f t="shared" si="7"/>
      </c>
      <c r="AO31" s="84"/>
      <c r="AP31" s="77">
        <f>IF(ISNA(MATCH(CONCATENATE(AP$4,$A31),Divize!$X:$X,0)),"",INDEX(Divize!$L:$L,MATCH(CONCATENATE(AP$4,$A31),Divize!$X:$X,0),1))</f>
      </c>
      <c r="AQ31" s="78"/>
      <c r="AR31" s="81">
        <f>IF(AP31="","",'2. závod'!AR31)</f>
      </c>
      <c r="AS31" s="79">
        <f t="shared" si="8"/>
      </c>
      <c r="AT31" s="84"/>
      <c r="AU31" s="77">
        <f>IF(ISNA(MATCH(CONCATENATE(AU$4,$A31),Divize!$X:$X,0)),"",INDEX(Divize!$L:$L,MATCH(CONCATENATE(AU$4,$A31),Divize!$X:$X,0),1))</f>
      </c>
      <c r="AV31" s="78"/>
      <c r="AW31" s="81">
        <f>IF(AU31="","",'2. závod'!AW31)</f>
      </c>
      <c r="AX31" s="79">
        <f t="shared" si="9"/>
      </c>
      <c r="AY31" s="84"/>
      <c r="AZ31" s="77">
        <f>IF(ISNA(MATCH(CONCATENATE(AZ$4,$A31),Divize!$X:$X,0)),"",INDEX(Divize!$L:$L,MATCH(CONCATENATE(AZ$4,$A31),Divize!$X:$X,0),1))</f>
      </c>
      <c r="BA31" s="78"/>
      <c r="BB31" s="81">
        <f>IF(AZ31="","",'2. závod'!BB31)</f>
      </c>
      <c r="BC31" s="79">
        <f t="shared" si="10"/>
      </c>
      <c r="BD31" s="84"/>
      <c r="BE31" s="77">
        <f>IF(ISNA(MATCH(CONCATENATE(BE$4,$A31),Divize!$X:$X,0)),"",INDEX(Divize!$L:$L,MATCH(CONCATENATE(BE$4,$A31),Divize!$X:$X,0),1))</f>
      </c>
      <c r="BF31" s="78"/>
      <c r="BG31" s="81">
        <f>IF(BE31="","",'2. závod'!BG31)</f>
      </c>
      <c r="BH31" s="79">
        <f t="shared" si="11"/>
      </c>
      <c r="BI31" s="84"/>
      <c r="BJ31" s="77">
        <f>IF(ISNA(MATCH(CONCATENATE(BJ$4,$A31),Divize!$X:$X,0)),"",INDEX(Divize!$L:$L,MATCH(CONCATENATE(BJ$4,$A31),Divize!$X:$X,0),1))</f>
      </c>
      <c r="BK31" s="78"/>
      <c r="BL31" s="81">
        <f>IF(BJ31="","",'2. závod'!BL31)</f>
      </c>
      <c r="BM31" s="79">
        <f t="shared" si="12"/>
      </c>
      <c r="BN31" s="84"/>
      <c r="BO31" s="77">
        <f>IF(ISNA(MATCH(CONCATENATE(BO$4,$A31),Divize!$X:$X,0)),"",INDEX(Divize!$L:$L,MATCH(CONCATENATE(BO$4,$A31),Divize!$X:$X,0),1))</f>
      </c>
      <c r="BP31" s="78"/>
      <c r="BQ31" s="81">
        <f>IF(BO31="","",'2. závod'!BQ31)</f>
      </c>
      <c r="BR31" s="79">
        <f t="shared" si="13"/>
      </c>
      <c r="BS31" s="84"/>
      <c r="BT31" s="77">
        <f>IF(ISNA(MATCH(CONCATENATE(BT$4,$A31),Divize!$X:$X,0)),"",INDEX(Divize!$L:$L,MATCH(CONCATENATE(BT$4,$A31),Divize!$X:$X,0),1))</f>
      </c>
      <c r="BU31" s="78"/>
      <c r="BV31" s="81">
        <f>IF(BT31="","",'2. závod'!BV31)</f>
      </c>
      <c r="BW31" s="79">
        <f t="shared" si="14"/>
      </c>
      <c r="BX31" s="84"/>
    </row>
    <row r="32" spans="1:76" s="82" customFormat="1" ht="34.5" customHeight="1">
      <c r="A32" s="83">
        <v>27</v>
      </c>
      <c r="B32" s="77">
        <f>IF(ISNA(MATCH(CONCATENATE(B$4,$A32),Divize!$X:$X,0)),"",INDEX(Divize!$L:$L,MATCH(CONCATENATE(B$4,$A32),Divize!$X:$X,0),1))</f>
      </c>
      <c r="C32" s="78"/>
      <c r="D32" s="81">
        <f>IF(B32="","",'2. závod'!D32)</f>
      </c>
      <c r="E32" s="79">
        <f t="shared" si="0"/>
      </c>
      <c r="F32" s="84"/>
      <c r="G32" s="77">
        <f>IF(ISNA(MATCH(CONCATENATE(G$4,$A32),Divize!$X:$X,0)),"",INDEX(Divize!$L:$L,MATCH(CONCATENATE(G$4,$A32),Divize!$X:$X,0),1))</f>
      </c>
      <c r="H32" s="78"/>
      <c r="I32" s="81">
        <f>IF(G32="","",'2. závod'!I32)</f>
      </c>
      <c r="J32" s="79">
        <f t="shared" si="1"/>
      </c>
      <c r="K32" s="84"/>
      <c r="L32" s="77">
        <f>IF(ISNA(MATCH(CONCATENATE(L$4,$A32),Divize!$X:$X,0)),"",INDEX(Divize!$L:$L,MATCH(CONCATENATE(L$4,$A32),Divize!$X:$X,0),1))</f>
      </c>
      <c r="M32" s="78"/>
      <c r="N32" s="81">
        <f>IF(L32="","",'2. závod'!N32)</f>
      </c>
      <c r="O32" s="79">
        <f t="shared" si="2"/>
      </c>
      <c r="P32" s="84"/>
      <c r="Q32" s="77">
        <f>IF(ISNA(MATCH(CONCATENATE(Q$4,$A32),Divize!$X:$X,0)),"",INDEX(Divize!$L:$L,MATCH(CONCATENATE(Q$4,$A32),Divize!$X:$X,0),1))</f>
      </c>
      <c r="R32" s="78"/>
      <c r="S32" s="81">
        <f>IF(Q32="","",'2. závod'!S32)</f>
      </c>
      <c r="T32" s="79">
        <f t="shared" si="3"/>
      </c>
      <c r="U32" s="84"/>
      <c r="V32" s="77">
        <f>IF(ISNA(MATCH(CONCATENATE(V$4,$A32),Divize!$X:$X,0)),"",INDEX(Divize!$L:$L,MATCH(CONCATENATE(V$4,$A32),Divize!$X:$X,0),1))</f>
      </c>
      <c r="W32" s="78"/>
      <c r="X32" s="81">
        <f>IF(V32="","",'2. závod'!X32)</f>
      </c>
      <c r="Y32" s="79">
        <f t="shared" si="4"/>
      </c>
      <c r="Z32" s="84"/>
      <c r="AA32" s="77">
        <f>IF(ISNA(MATCH(CONCATENATE(AA$4,$A32),Divize!$X:$X,0)),"",INDEX(Divize!$L:$L,MATCH(CONCATENATE(AA$4,$A32),Divize!$X:$X,0),1))</f>
      </c>
      <c r="AB32" s="78"/>
      <c r="AC32" s="81">
        <f>IF(AA32="","",'2. závod'!AC32)</f>
      </c>
      <c r="AD32" s="79">
        <f t="shared" si="5"/>
      </c>
      <c r="AE32" s="84"/>
      <c r="AF32" s="77">
        <f>IF(ISNA(MATCH(CONCATENATE(AF$4,$A32),Divize!$X:$X,0)),"",INDEX(Divize!$L:$L,MATCH(CONCATENATE(AF$4,$A32),Divize!$X:$X,0),1))</f>
      </c>
      <c r="AG32" s="78"/>
      <c r="AH32" s="81">
        <f>IF(AF32="","",'2. závod'!AH32)</f>
      </c>
      <c r="AI32" s="79">
        <f t="shared" si="6"/>
      </c>
      <c r="AJ32" s="84"/>
      <c r="AK32" s="77">
        <f>IF(ISNA(MATCH(CONCATENATE(AK$4,$A32),Divize!$X:$X,0)),"",INDEX(Divize!$L:$L,MATCH(CONCATENATE(AK$4,$A32),Divize!$X:$X,0),1))</f>
      </c>
      <c r="AL32" s="78"/>
      <c r="AM32" s="81">
        <f>IF(AK32="","",'2. závod'!AM32)</f>
      </c>
      <c r="AN32" s="79">
        <f t="shared" si="7"/>
      </c>
      <c r="AO32" s="84"/>
      <c r="AP32" s="77">
        <f>IF(ISNA(MATCH(CONCATENATE(AP$4,$A32),Divize!$X:$X,0)),"",INDEX(Divize!$L:$L,MATCH(CONCATENATE(AP$4,$A32),Divize!$X:$X,0),1))</f>
      </c>
      <c r="AQ32" s="78"/>
      <c r="AR32" s="81">
        <f>IF(AP32="","",'2. závod'!AR32)</f>
      </c>
      <c r="AS32" s="79">
        <f t="shared" si="8"/>
      </c>
      <c r="AT32" s="84"/>
      <c r="AU32" s="77">
        <f>IF(ISNA(MATCH(CONCATENATE(AU$4,$A32),Divize!$X:$X,0)),"",INDEX(Divize!$L:$L,MATCH(CONCATENATE(AU$4,$A32),Divize!$X:$X,0),1))</f>
      </c>
      <c r="AV32" s="78"/>
      <c r="AW32" s="81">
        <f>IF(AU32="","",'2. závod'!AW32)</f>
      </c>
      <c r="AX32" s="79">
        <f t="shared" si="9"/>
      </c>
      <c r="AY32" s="84"/>
      <c r="AZ32" s="77">
        <f>IF(ISNA(MATCH(CONCATENATE(AZ$4,$A32),Divize!$X:$X,0)),"",INDEX(Divize!$L:$L,MATCH(CONCATENATE(AZ$4,$A32),Divize!$X:$X,0),1))</f>
      </c>
      <c r="BA32" s="78"/>
      <c r="BB32" s="81">
        <f>IF(AZ32="","",'2. závod'!BB32)</f>
      </c>
      <c r="BC32" s="79">
        <f t="shared" si="10"/>
      </c>
      <c r="BD32" s="84"/>
      <c r="BE32" s="77">
        <f>IF(ISNA(MATCH(CONCATENATE(BE$4,$A32),Divize!$X:$X,0)),"",INDEX(Divize!$L:$L,MATCH(CONCATENATE(BE$4,$A32),Divize!$X:$X,0),1))</f>
      </c>
      <c r="BF32" s="78"/>
      <c r="BG32" s="81">
        <f>IF(BE32="","",'2. závod'!BG32)</f>
      </c>
      <c r="BH32" s="79">
        <f t="shared" si="11"/>
      </c>
      <c r="BI32" s="84"/>
      <c r="BJ32" s="77">
        <f>IF(ISNA(MATCH(CONCATENATE(BJ$4,$A32),Divize!$X:$X,0)),"",INDEX(Divize!$L:$L,MATCH(CONCATENATE(BJ$4,$A32),Divize!$X:$X,0),1))</f>
      </c>
      <c r="BK32" s="78"/>
      <c r="BL32" s="81">
        <f>IF(BJ32="","",'2. závod'!BL32)</f>
      </c>
      <c r="BM32" s="79">
        <f t="shared" si="12"/>
      </c>
      <c r="BN32" s="84"/>
      <c r="BO32" s="77">
        <f>IF(ISNA(MATCH(CONCATENATE(BO$4,$A32),Divize!$X:$X,0)),"",INDEX(Divize!$L:$L,MATCH(CONCATENATE(BO$4,$A32),Divize!$X:$X,0),1))</f>
      </c>
      <c r="BP32" s="78"/>
      <c r="BQ32" s="81">
        <f>IF(BO32="","",'2. závod'!BQ32)</f>
      </c>
      <c r="BR32" s="79">
        <f t="shared" si="13"/>
      </c>
      <c r="BS32" s="84"/>
      <c r="BT32" s="77">
        <f>IF(ISNA(MATCH(CONCATENATE(BT$4,$A32),Divize!$X:$X,0)),"",INDEX(Divize!$L:$L,MATCH(CONCATENATE(BT$4,$A32),Divize!$X:$X,0),1))</f>
      </c>
      <c r="BU32" s="78"/>
      <c r="BV32" s="81">
        <f>IF(BT32="","",'2. závod'!BV32)</f>
      </c>
      <c r="BW32" s="79">
        <f t="shared" si="14"/>
      </c>
      <c r="BX32" s="84"/>
    </row>
    <row r="33" spans="1:76" s="82" customFormat="1" ht="34.5" customHeight="1">
      <c r="A33" s="83">
        <v>28</v>
      </c>
      <c r="B33" s="77">
        <f>IF(ISNA(MATCH(CONCATENATE(B$4,$A33),Divize!$X:$X,0)),"",INDEX(Divize!$L:$L,MATCH(CONCATENATE(B$4,$A33),Divize!$X:$X,0),1))</f>
      </c>
      <c r="C33" s="78"/>
      <c r="D33" s="81">
        <f>IF(B33="","",'2. závod'!D33)</f>
      </c>
      <c r="E33" s="79">
        <f t="shared" si="0"/>
      </c>
      <c r="F33" s="84"/>
      <c r="G33" s="77">
        <f>IF(ISNA(MATCH(CONCATENATE(G$4,$A33),Divize!$X:$X,0)),"",INDEX(Divize!$L:$L,MATCH(CONCATENATE(G$4,$A33),Divize!$X:$X,0),1))</f>
      </c>
      <c r="H33" s="78"/>
      <c r="I33" s="81">
        <f>IF(G33="","",'2. závod'!I33)</f>
      </c>
      <c r="J33" s="79">
        <f t="shared" si="1"/>
      </c>
      <c r="K33" s="84"/>
      <c r="L33" s="77">
        <f>IF(ISNA(MATCH(CONCATENATE(L$4,$A33),Divize!$X:$X,0)),"",INDEX(Divize!$L:$L,MATCH(CONCATENATE(L$4,$A33),Divize!$X:$X,0),1))</f>
      </c>
      <c r="M33" s="78"/>
      <c r="N33" s="81">
        <f>IF(L33="","",'2. závod'!N33)</f>
      </c>
      <c r="O33" s="79">
        <f t="shared" si="2"/>
      </c>
      <c r="P33" s="84"/>
      <c r="Q33" s="77">
        <f>IF(ISNA(MATCH(CONCATENATE(Q$4,$A33),Divize!$X:$X,0)),"",INDEX(Divize!$L:$L,MATCH(CONCATENATE(Q$4,$A33),Divize!$X:$X,0),1))</f>
      </c>
      <c r="R33" s="78"/>
      <c r="S33" s="81">
        <f>IF(Q33="","",'2. závod'!S33)</f>
      </c>
      <c r="T33" s="79">
        <f t="shared" si="3"/>
      </c>
      <c r="U33" s="84"/>
      <c r="V33" s="77">
        <f>IF(ISNA(MATCH(CONCATENATE(V$4,$A33),Divize!$X:$X,0)),"",INDEX(Divize!$L:$L,MATCH(CONCATENATE(V$4,$A33),Divize!$X:$X,0),1))</f>
      </c>
      <c r="W33" s="78"/>
      <c r="X33" s="81">
        <f>IF(V33="","",'2. závod'!X33)</f>
      </c>
      <c r="Y33" s="79">
        <f t="shared" si="4"/>
      </c>
      <c r="Z33" s="84"/>
      <c r="AA33" s="77">
        <f>IF(ISNA(MATCH(CONCATENATE(AA$4,$A33),Divize!$X:$X,0)),"",INDEX(Divize!$L:$L,MATCH(CONCATENATE(AA$4,$A33),Divize!$X:$X,0),1))</f>
      </c>
      <c r="AB33" s="78"/>
      <c r="AC33" s="81">
        <f>IF(AA33="","",'2. závod'!AC33)</f>
      </c>
      <c r="AD33" s="79">
        <f t="shared" si="5"/>
      </c>
      <c r="AE33" s="84"/>
      <c r="AF33" s="77">
        <f>IF(ISNA(MATCH(CONCATENATE(AF$4,$A33),Divize!$X:$X,0)),"",INDEX(Divize!$L:$L,MATCH(CONCATENATE(AF$4,$A33),Divize!$X:$X,0),1))</f>
      </c>
      <c r="AG33" s="78"/>
      <c r="AH33" s="81">
        <f>IF(AF33="","",'2. závod'!AH33)</f>
      </c>
      <c r="AI33" s="79">
        <f t="shared" si="6"/>
      </c>
      <c r="AJ33" s="84"/>
      <c r="AK33" s="77">
        <f>IF(ISNA(MATCH(CONCATENATE(AK$4,$A33),Divize!$X:$X,0)),"",INDEX(Divize!$L:$L,MATCH(CONCATENATE(AK$4,$A33),Divize!$X:$X,0),1))</f>
      </c>
      <c r="AL33" s="78"/>
      <c r="AM33" s="81">
        <f>IF(AK33="","",'2. závod'!AM33)</f>
      </c>
      <c r="AN33" s="79">
        <f t="shared" si="7"/>
      </c>
      <c r="AO33" s="84"/>
      <c r="AP33" s="77">
        <f>IF(ISNA(MATCH(CONCATENATE(AP$4,$A33),Divize!$X:$X,0)),"",INDEX(Divize!$L:$L,MATCH(CONCATENATE(AP$4,$A33),Divize!$X:$X,0),1))</f>
      </c>
      <c r="AQ33" s="78"/>
      <c r="AR33" s="81">
        <f>IF(AP33="","",'2. závod'!AR33)</f>
      </c>
      <c r="AS33" s="79">
        <f t="shared" si="8"/>
      </c>
      <c r="AT33" s="84"/>
      <c r="AU33" s="77">
        <f>IF(ISNA(MATCH(CONCATENATE(AU$4,$A33),Divize!$X:$X,0)),"",INDEX(Divize!$L:$L,MATCH(CONCATENATE(AU$4,$A33),Divize!$X:$X,0),1))</f>
      </c>
      <c r="AV33" s="78"/>
      <c r="AW33" s="81">
        <f>IF(AU33="","",'2. závod'!AW33)</f>
      </c>
      <c r="AX33" s="79">
        <f t="shared" si="9"/>
      </c>
      <c r="AY33" s="84"/>
      <c r="AZ33" s="77">
        <f>IF(ISNA(MATCH(CONCATENATE(AZ$4,$A33),Divize!$X:$X,0)),"",INDEX(Divize!$L:$L,MATCH(CONCATENATE(AZ$4,$A33),Divize!$X:$X,0),1))</f>
      </c>
      <c r="BA33" s="78"/>
      <c r="BB33" s="81">
        <f>IF(AZ33="","",'2. závod'!BB33)</f>
      </c>
      <c r="BC33" s="79">
        <f t="shared" si="10"/>
      </c>
      <c r="BD33" s="84"/>
      <c r="BE33" s="77">
        <f>IF(ISNA(MATCH(CONCATENATE(BE$4,$A33),Divize!$X:$X,0)),"",INDEX(Divize!$L:$L,MATCH(CONCATENATE(BE$4,$A33),Divize!$X:$X,0),1))</f>
      </c>
      <c r="BF33" s="78"/>
      <c r="BG33" s="81">
        <f>IF(BE33="","",'2. závod'!BG33)</f>
      </c>
      <c r="BH33" s="79">
        <f t="shared" si="11"/>
      </c>
      <c r="BI33" s="84"/>
      <c r="BJ33" s="77">
        <f>IF(ISNA(MATCH(CONCATENATE(BJ$4,$A33),Divize!$X:$X,0)),"",INDEX(Divize!$L:$L,MATCH(CONCATENATE(BJ$4,$A33),Divize!$X:$X,0),1))</f>
      </c>
      <c r="BK33" s="78"/>
      <c r="BL33" s="81">
        <f>IF(BJ33="","",'2. závod'!BL33)</f>
      </c>
      <c r="BM33" s="79">
        <f t="shared" si="12"/>
      </c>
      <c r="BN33" s="84"/>
      <c r="BO33" s="77">
        <f>IF(ISNA(MATCH(CONCATENATE(BO$4,$A33),Divize!$X:$X,0)),"",INDEX(Divize!$L:$L,MATCH(CONCATENATE(BO$4,$A33),Divize!$X:$X,0),1))</f>
      </c>
      <c r="BP33" s="78"/>
      <c r="BQ33" s="81">
        <f>IF(BO33="","",'2. závod'!BQ33)</f>
      </c>
      <c r="BR33" s="79">
        <f t="shared" si="13"/>
      </c>
      <c r="BS33" s="84"/>
      <c r="BT33" s="77">
        <f>IF(ISNA(MATCH(CONCATENATE(BT$4,$A33),Divize!$X:$X,0)),"",INDEX(Divize!$L:$L,MATCH(CONCATENATE(BT$4,$A33),Divize!$X:$X,0),1))</f>
      </c>
      <c r="BU33" s="78"/>
      <c r="BV33" s="81">
        <f>IF(BT33="","",'2. závod'!BV33)</f>
      </c>
      <c r="BW33" s="79">
        <f t="shared" si="14"/>
      </c>
      <c r="BX33" s="84"/>
    </row>
    <row r="34" spans="1:76" s="82" customFormat="1" ht="34.5" customHeight="1">
      <c r="A34" s="83">
        <v>29</v>
      </c>
      <c r="B34" s="77">
        <f>IF(ISNA(MATCH(CONCATENATE(B$4,$A34),Divize!$X:$X,0)),"",INDEX(Divize!$L:$L,MATCH(CONCATENATE(B$4,$A34),Divize!$X:$X,0),1))</f>
      </c>
      <c r="C34" s="78"/>
      <c r="D34" s="81">
        <f>IF(B34="","",'2. závod'!D34)</f>
      </c>
      <c r="E34" s="79">
        <f t="shared" si="0"/>
      </c>
      <c r="F34" s="84"/>
      <c r="G34" s="77">
        <f>IF(ISNA(MATCH(CONCATENATE(G$4,$A34),Divize!$X:$X,0)),"",INDEX(Divize!$L:$L,MATCH(CONCATENATE(G$4,$A34),Divize!$X:$X,0),1))</f>
      </c>
      <c r="H34" s="78"/>
      <c r="I34" s="81">
        <f>IF(G34="","",'2. závod'!I34)</f>
      </c>
      <c r="J34" s="79">
        <f t="shared" si="1"/>
      </c>
      <c r="K34" s="84"/>
      <c r="L34" s="77">
        <f>IF(ISNA(MATCH(CONCATENATE(L$4,$A34),Divize!$X:$X,0)),"",INDEX(Divize!$L:$L,MATCH(CONCATENATE(L$4,$A34),Divize!$X:$X,0),1))</f>
      </c>
      <c r="M34" s="78"/>
      <c r="N34" s="81">
        <f>IF(L34="","",'2. závod'!N34)</f>
      </c>
      <c r="O34" s="79">
        <f t="shared" si="2"/>
      </c>
      <c r="P34" s="84"/>
      <c r="Q34" s="77">
        <f>IF(ISNA(MATCH(CONCATENATE(Q$4,$A34),Divize!$X:$X,0)),"",INDEX(Divize!$L:$L,MATCH(CONCATENATE(Q$4,$A34),Divize!$X:$X,0),1))</f>
      </c>
      <c r="R34" s="78"/>
      <c r="S34" s="81">
        <f>IF(Q34="","",'2. závod'!S34)</f>
      </c>
      <c r="T34" s="79">
        <f t="shared" si="3"/>
      </c>
      <c r="U34" s="84"/>
      <c r="V34" s="77">
        <f>IF(ISNA(MATCH(CONCATENATE(V$4,$A34),Divize!$X:$X,0)),"",INDEX(Divize!$L:$L,MATCH(CONCATENATE(V$4,$A34),Divize!$X:$X,0),1))</f>
      </c>
      <c r="W34" s="78"/>
      <c r="X34" s="81">
        <f>IF(V34="","",'2. závod'!X34)</f>
      </c>
      <c r="Y34" s="79">
        <f t="shared" si="4"/>
      </c>
      <c r="Z34" s="84"/>
      <c r="AA34" s="77">
        <f>IF(ISNA(MATCH(CONCATENATE(AA$4,$A34),Divize!$X:$X,0)),"",INDEX(Divize!$L:$L,MATCH(CONCATENATE(AA$4,$A34),Divize!$X:$X,0),1))</f>
      </c>
      <c r="AB34" s="78"/>
      <c r="AC34" s="81">
        <f>IF(AA34="","",'2. závod'!AC34)</f>
      </c>
      <c r="AD34" s="79">
        <f t="shared" si="5"/>
      </c>
      <c r="AE34" s="84"/>
      <c r="AF34" s="77">
        <f>IF(ISNA(MATCH(CONCATENATE(AF$4,$A34),Divize!$X:$X,0)),"",INDEX(Divize!$L:$L,MATCH(CONCATENATE(AF$4,$A34),Divize!$X:$X,0),1))</f>
      </c>
      <c r="AG34" s="78"/>
      <c r="AH34" s="81">
        <f>IF(AF34="","",'2. závod'!AH34)</f>
      </c>
      <c r="AI34" s="79">
        <f t="shared" si="6"/>
      </c>
      <c r="AJ34" s="84"/>
      <c r="AK34" s="77">
        <f>IF(ISNA(MATCH(CONCATENATE(AK$4,$A34),Divize!$X:$X,0)),"",INDEX(Divize!$L:$L,MATCH(CONCATENATE(AK$4,$A34),Divize!$X:$X,0),1))</f>
      </c>
      <c r="AL34" s="78"/>
      <c r="AM34" s="81">
        <f>IF(AK34="","",'2. závod'!AM34)</f>
      </c>
      <c r="AN34" s="79">
        <f t="shared" si="7"/>
      </c>
      <c r="AO34" s="84"/>
      <c r="AP34" s="77">
        <f>IF(ISNA(MATCH(CONCATENATE(AP$4,$A34),Divize!$X:$X,0)),"",INDEX(Divize!$L:$L,MATCH(CONCATENATE(AP$4,$A34),Divize!$X:$X,0),1))</f>
      </c>
      <c r="AQ34" s="78"/>
      <c r="AR34" s="81">
        <f>IF(AP34="","",'2. závod'!AR34)</f>
      </c>
      <c r="AS34" s="79">
        <f t="shared" si="8"/>
      </c>
      <c r="AT34" s="84"/>
      <c r="AU34" s="77">
        <f>IF(ISNA(MATCH(CONCATENATE(AU$4,$A34),Divize!$X:$X,0)),"",INDEX(Divize!$L:$L,MATCH(CONCATENATE(AU$4,$A34),Divize!$X:$X,0),1))</f>
      </c>
      <c r="AV34" s="78"/>
      <c r="AW34" s="81">
        <f>IF(AU34="","",'2. závod'!AW34)</f>
      </c>
      <c r="AX34" s="79">
        <f t="shared" si="9"/>
      </c>
      <c r="AY34" s="84"/>
      <c r="AZ34" s="77">
        <f>IF(ISNA(MATCH(CONCATENATE(AZ$4,$A34),Divize!$X:$X,0)),"",INDEX(Divize!$L:$L,MATCH(CONCATENATE(AZ$4,$A34),Divize!$X:$X,0),1))</f>
      </c>
      <c r="BA34" s="78"/>
      <c r="BB34" s="81">
        <f>IF(AZ34="","",'2. závod'!BB34)</f>
      </c>
      <c r="BC34" s="79">
        <f t="shared" si="10"/>
      </c>
      <c r="BD34" s="84"/>
      <c r="BE34" s="77">
        <f>IF(ISNA(MATCH(CONCATENATE(BE$4,$A34),Divize!$X:$X,0)),"",INDEX(Divize!$L:$L,MATCH(CONCATENATE(BE$4,$A34),Divize!$X:$X,0),1))</f>
      </c>
      <c r="BF34" s="78"/>
      <c r="BG34" s="81">
        <f>IF(BE34="","",'2. závod'!BG34)</f>
      </c>
      <c r="BH34" s="79">
        <f t="shared" si="11"/>
      </c>
      <c r="BI34" s="84"/>
      <c r="BJ34" s="77">
        <f>IF(ISNA(MATCH(CONCATENATE(BJ$4,$A34),Divize!$X:$X,0)),"",INDEX(Divize!$L:$L,MATCH(CONCATENATE(BJ$4,$A34),Divize!$X:$X,0),1))</f>
      </c>
      <c r="BK34" s="78"/>
      <c r="BL34" s="81">
        <f>IF(BJ34="","",'2. závod'!BL34)</f>
      </c>
      <c r="BM34" s="79">
        <f t="shared" si="12"/>
      </c>
      <c r="BN34" s="84"/>
      <c r="BO34" s="77">
        <f>IF(ISNA(MATCH(CONCATENATE(BO$4,$A34),Divize!$X:$X,0)),"",INDEX(Divize!$L:$L,MATCH(CONCATENATE(BO$4,$A34),Divize!$X:$X,0),1))</f>
      </c>
      <c r="BP34" s="78"/>
      <c r="BQ34" s="81">
        <f>IF(BO34="","",'2. závod'!BQ34)</f>
      </c>
      <c r="BR34" s="79">
        <f t="shared" si="13"/>
      </c>
      <c r="BS34" s="84"/>
      <c r="BT34" s="77">
        <f>IF(ISNA(MATCH(CONCATENATE(BT$4,$A34),Divize!$X:$X,0)),"",INDEX(Divize!$L:$L,MATCH(CONCATENATE(BT$4,$A34),Divize!$X:$X,0),1))</f>
      </c>
      <c r="BU34" s="78"/>
      <c r="BV34" s="81">
        <f>IF(BT34="","",'2. závod'!BV34)</f>
      </c>
      <c r="BW34" s="79">
        <f t="shared" si="14"/>
      </c>
      <c r="BX34" s="84"/>
    </row>
    <row r="35" spans="1:76" s="82" customFormat="1" ht="34.5" customHeight="1">
      <c r="A35" s="85">
        <v>30</v>
      </c>
      <c r="B35" s="86">
        <f>IF(ISNA(MATCH(CONCATENATE(B$4,$A35),Divize!$X:$X,0)),"",INDEX(Divize!$L:$L,MATCH(CONCATENATE(B$4,$A35),Divize!$X:$X,0),1))</f>
      </c>
      <c r="C35" s="87"/>
      <c r="D35" s="88">
        <f>IF(B35="","",'2. závod'!D35)</f>
      </c>
      <c r="E35" s="89">
        <f t="shared" si="0"/>
      </c>
      <c r="F35" s="90"/>
      <c r="G35" s="86">
        <f>IF(ISNA(MATCH(CONCATENATE(G$4,$A35),Divize!$X:$X,0)),"",INDEX(Divize!$L:$L,MATCH(CONCATENATE(G$4,$A35),Divize!$X:$X,0),1))</f>
      </c>
      <c r="H35" s="87"/>
      <c r="I35" s="88">
        <f>IF(G35="","",'2. závod'!I35)</f>
      </c>
      <c r="J35" s="89">
        <f t="shared" si="1"/>
      </c>
      <c r="K35" s="90"/>
      <c r="L35" s="86">
        <f>IF(ISNA(MATCH(CONCATENATE(L$4,$A35),Divize!$X:$X,0)),"",INDEX(Divize!$L:$L,MATCH(CONCATENATE(L$4,$A35),Divize!$X:$X,0),1))</f>
      </c>
      <c r="M35" s="87"/>
      <c r="N35" s="88">
        <f>IF(L35="","",'2. závod'!N35)</f>
      </c>
      <c r="O35" s="89">
        <f t="shared" si="2"/>
      </c>
      <c r="P35" s="90"/>
      <c r="Q35" s="86">
        <f>IF(ISNA(MATCH(CONCATENATE(Q$4,$A35),Divize!$X:$X,0)),"",INDEX(Divize!$L:$L,MATCH(CONCATENATE(Q$4,$A35),Divize!$X:$X,0),1))</f>
      </c>
      <c r="R35" s="87"/>
      <c r="S35" s="88">
        <f>IF(Q35="","",'2. závod'!S35)</f>
      </c>
      <c r="T35" s="89">
        <f t="shared" si="3"/>
      </c>
      <c r="U35" s="90"/>
      <c r="V35" s="86">
        <f>IF(ISNA(MATCH(CONCATENATE(V$4,$A35),Divize!$X:$X,0)),"",INDEX(Divize!$L:$L,MATCH(CONCATENATE(V$4,$A35),Divize!$X:$X,0),1))</f>
      </c>
      <c r="W35" s="87"/>
      <c r="X35" s="88">
        <f>IF(V35="","",'2. závod'!X35)</f>
      </c>
      <c r="Y35" s="89">
        <f t="shared" si="4"/>
      </c>
      <c r="Z35" s="90"/>
      <c r="AA35" s="86">
        <f>IF(ISNA(MATCH(CONCATENATE(AA$4,$A35),Divize!$X:$X,0)),"",INDEX(Divize!$L:$L,MATCH(CONCATENATE(AA$4,$A35),Divize!$X:$X,0),1))</f>
      </c>
      <c r="AB35" s="87"/>
      <c r="AC35" s="88">
        <f>IF(AA35="","",'2. závod'!AC35)</f>
      </c>
      <c r="AD35" s="89">
        <f t="shared" si="5"/>
      </c>
      <c r="AE35" s="90"/>
      <c r="AF35" s="86">
        <f>IF(ISNA(MATCH(CONCATENATE(AF$4,$A35),Divize!$X:$X,0)),"",INDEX(Divize!$L:$L,MATCH(CONCATENATE(AF$4,$A35),Divize!$X:$X,0),1))</f>
      </c>
      <c r="AG35" s="87"/>
      <c r="AH35" s="88">
        <f>IF(AF35="","",'2. závod'!AH35)</f>
      </c>
      <c r="AI35" s="89">
        <f t="shared" si="6"/>
      </c>
      <c r="AJ35" s="90"/>
      <c r="AK35" s="86">
        <f>IF(ISNA(MATCH(CONCATENATE(AK$4,$A35),Divize!$X:$X,0)),"",INDEX(Divize!$L:$L,MATCH(CONCATENATE(AK$4,$A35),Divize!$X:$X,0),1))</f>
      </c>
      <c r="AL35" s="87"/>
      <c r="AM35" s="88">
        <f>IF(AK35="","",'2. závod'!AM35)</f>
      </c>
      <c r="AN35" s="89">
        <f t="shared" si="7"/>
      </c>
      <c r="AO35" s="90"/>
      <c r="AP35" s="86">
        <f>IF(ISNA(MATCH(CONCATENATE(AP$4,$A35),Divize!$X:$X,0)),"",INDEX(Divize!$L:$L,MATCH(CONCATENATE(AP$4,$A35),Divize!$X:$X,0),1))</f>
      </c>
      <c r="AQ35" s="87"/>
      <c r="AR35" s="88">
        <f>IF(AP35="","",'2. závod'!AR35)</f>
      </c>
      <c r="AS35" s="89">
        <f t="shared" si="8"/>
      </c>
      <c r="AT35" s="90"/>
      <c r="AU35" s="86">
        <f>IF(ISNA(MATCH(CONCATENATE(AU$4,$A35),Divize!$X:$X,0)),"",INDEX(Divize!$L:$L,MATCH(CONCATENATE(AU$4,$A35),Divize!$X:$X,0),1))</f>
      </c>
      <c r="AV35" s="87"/>
      <c r="AW35" s="88">
        <f>IF(AU35="","",'2. závod'!AW35)</f>
      </c>
      <c r="AX35" s="89">
        <f t="shared" si="9"/>
      </c>
      <c r="AY35" s="90"/>
      <c r="AZ35" s="86">
        <f>IF(ISNA(MATCH(CONCATENATE(AZ$4,$A35),Divize!$X:$X,0)),"",INDEX(Divize!$L:$L,MATCH(CONCATENATE(AZ$4,$A35),Divize!$X:$X,0),1))</f>
      </c>
      <c r="BA35" s="87"/>
      <c r="BB35" s="88">
        <f>IF(AZ35="","",'2. závod'!BB35)</f>
      </c>
      <c r="BC35" s="89">
        <f t="shared" si="10"/>
      </c>
      <c r="BD35" s="90"/>
      <c r="BE35" s="86">
        <f>IF(ISNA(MATCH(CONCATENATE(BE$4,$A35),Divize!$X:$X,0)),"",INDEX(Divize!$L:$L,MATCH(CONCATENATE(BE$4,$A35),Divize!$X:$X,0),1))</f>
      </c>
      <c r="BF35" s="87"/>
      <c r="BG35" s="88">
        <f>IF(BE35="","",'2. závod'!BG35)</f>
      </c>
      <c r="BH35" s="89">
        <f t="shared" si="11"/>
      </c>
      <c r="BI35" s="90"/>
      <c r="BJ35" s="86">
        <f>IF(ISNA(MATCH(CONCATENATE(BJ$4,$A35),Divize!$X:$X,0)),"",INDEX(Divize!$L:$L,MATCH(CONCATENATE(BJ$4,$A35),Divize!$X:$X,0),1))</f>
      </c>
      <c r="BK35" s="87"/>
      <c r="BL35" s="88">
        <f>IF(BJ35="","",'2. závod'!BL35)</f>
      </c>
      <c r="BM35" s="89">
        <f t="shared" si="12"/>
      </c>
      <c r="BN35" s="90"/>
      <c r="BO35" s="86">
        <f>IF(ISNA(MATCH(CONCATENATE(BO$4,$A35),Divize!$X:$X,0)),"",INDEX(Divize!$L:$L,MATCH(CONCATENATE(BO$4,$A35),Divize!$X:$X,0),1))</f>
      </c>
      <c r="BP35" s="87"/>
      <c r="BQ35" s="88">
        <f>IF(BO35="","",'2. závod'!BQ35)</f>
      </c>
      <c r="BR35" s="89">
        <f t="shared" si="13"/>
      </c>
      <c r="BS35" s="90"/>
      <c r="BT35" s="86">
        <f>IF(ISNA(MATCH(CONCATENATE(BT$4,$A35),Divize!$X:$X,0)),"",INDEX(Divize!$L:$L,MATCH(CONCATENATE(BT$4,$A35),Divize!$X:$X,0),1))</f>
      </c>
      <c r="BU35" s="87"/>
      <c r="BV35" s="88">
        <f>IF(BT35="","",'2. závod'!BV35)</f>
      </c>
      <c r="BW35" s="89">
        <f t="shared" si="14"/>
      </c>
      <c r="BX35" s="90"/>
    </row>
    <row r="37" spans="2:73" ht="15.75">
      <c r="B37" s="6"/>
      <c r="C37" s="6"/>
      <c r="G37" s="6"/>
      <c r="H37" s="6"/>
      <c r="L37" s="6"/>
      <c r="M37" s="6"/>
      <c r="Q37" s="6"/>
      <c r="R37" s="6"/>
      <c r="V37" s="6"/>
      <c r="W37" s="6"/>
      <c r="AA37" s="6"/>
      <c r="AB37" s="6"/>
      <c r="AF37" s="6"/>
      <c r="AG37" s="6"/>
      <c r="AK37" s="6"/>
      <c r="AL37" s="6"/>
      <c r="AP37" s="6"/>
      <c r="AQ37" s="6"/>
      <c r="AU37" s="6"/>
      <c r="AV37" s="6"/>
      <c r="AZ37" s="6"/>
      <c r="BA37" s="6"/>
      <c r="BE37" s="6"/>
      <c r="BF37" s="6"/>
      <c r="BJ37" s="6"/>
      <c r="BK37" s="6"/>
      <c r="BO37" s="6"/>
      <c r="BP37" s="6"/>
      <c r="BT37" s="6"/>
      <c r="BU37" s="6"/>
    </row>
    <row r="38" spans="2:3" ht="15.75">
      <c r="B38" s="91"/>
      <c r="C38" s="91"/>
    </row>
  </sheetData>
  <sheetProtection selectLockedCells="1" selectUnlockedCells="1"/>
  <mergeCells count="61">
    <mergeCell ref="BT4:BX4"/>
    <mergeCell ref="AP4:AT4"/>
    <mergeCell ref="AU4:AY4"/>
    <mergeCell ref="AZ4:BD4"/>
    <mergeCell ref="BE4:BI4"/>
    <mergeCell ref="BJ4:BN4"/>
    <mergeCell ref="BO4:BS4"/>
    <mergeCell ref="BO3:BS3"/>
    <mergeCell ref="BT3:BX3"/>
    <mergeCell ref="B4:F4"/>
    <mergeCell ref="G4:K4"/>
    <mergeCell ref="L4:P4"/>
    <mergeCell ref="Q4:U4"/>
    <mergeCell ref="V4:Z4"/>
    <mergeCell ref="AA4:AE4"/>
    <mergeCell ref="AF4:AJ4"/>
    <mergeCell ref="AK4:AO4"/>
    <mergeCell ref="AK3:AO3"/>
    <mergeCell ref="AP3:AT3"/>
    <mergeCell ref="AU3:AY3"/>
    <mergeCell ref="AZ3:BD3"/>
    <mergeCell ref="BE3:BI3"/>
    <mergeCell ref="BJ3:BN3"/>
    <mergeCell ref="BO2:BS2"/>
    <mergeCell ref="BT2:BX2"/>
    <mergeCell ref="A3:A5"/>
    <mergeCell ref="B3:F3"/>
    <mergeCell ref="G3:K3"/>
    <mergeCell ref="L3:P3"/>
    <mergeCell ref="Q3:U3"/>
    <mergeCell ref="V3:Z3"/>
    <mergeCell ref="AA3:AE3"/>
    <mergeCell ref="AF3:AJ3"/>
    <mergeCell ref="AK2:AO2"/>
    <mergeCell ref="AP2:AT2"/>
    <mergeCell ref="AU2:AY2"/>
    <mergeCell ref="AZ2:BD2"/>
    <mergeCell ref="BE2:BI2"/>
    <mergeCell ref="BJ2:BN2"/>
    <mergeCell ref="BJ1:BN1"/>
    <mergeCell ref="BO1:BS1"/>
    <mergeCell ref="BT1:BX1"/>
    <mergeCell ref="B2:F2"/>
    <mergeCell ref="G2:K2"/>
    <mergeCell ref="L2:P2"/>
    <mergeCell ref="Q2:U2"/>
    <mergeCell ref="V2:Z2"/>
    <mergeCell ref="AA2:AE2"/>
    <mergeCell ref="AF2:AJ2"/>
    <mergeCell ref="AF1:AJ1"/>
    <mergeCell ref="AK1:AO1"/>
    <mergeCell ref="AP1:AT1"/>
    <mergeCell ref="AU1:AY1"/>
    <mergeCell ref="AZ1:BD1"/>
    <mergeCell ref="BE1:BI1"/>
    <mergeCell ref="B1:F1"/>
    <mergeCell ref="G1:K1"/>
    <mergeCell ref="L1:P1"/>
    <mergeCell ref="Q1:U1"/>
    <mergeCell ref="V1:Z1"/>
    <mergeCell ref="AA1:AE1"/>
  </mergeCells>
  <printOptions horizontalCentered="1"/>
  <pageMargins left="0.19652777777777777" right="0.19652777777777777" top="0.6305555555555555" bottom="0.39305555555555555" header="0.31527777777777777" footer="0.19652777777777777"/>
  <pageSetup fitToWidth="0" fitToHeight="1" horizontalDpi="300" verticalDpi="3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view="pageBreakPreview" zoomScale="80" zoomScaleNormal="75" zoomScaleSheetLayoutView="80" zoomScalePageLayoutView="0" workbookViewId="0" topLeftCell="A1">
      <selection activeCell="E5" sqref="E5"/>
    </sheetView>
  </sheetViews>
  <sheetFormatPr defaultColWidth="9.00390625" defaultRowHeight="12.75"/>
  <cols>
    <col min="1" max="1" width="1.37890625" style="11" customWidth="1"/>
    <col min="2" max="2" width="3.25390625" style="11" customWidth="1"/>
    <col min="3" max="3" width="6.375" style="11" customWidth="1"/>
    <col min="4" max="4" width="5.875" style="11" customWidth="1"/>
    <col min="5" max="5" width="6.00390625" style="11" customWidth="1"/>
    <col min="6" max="6" width="4.75390625" style="11" customWidth="1"/>
    <col min="7" max="7" width="18.875" style="92" customWidth="1"/>
    <col min="8" max="8" width="26.625" style="93" customWidth="1"/>
    <col min="9" max="9" width="6.375" style="11" customWidth="1"/>
    <col min="10" max="10" width="5.875" style="11" customWidth="1"/>
    <col min="11" max="11" width="6.00390625" style="11" customWidth="1"/>
    <col min="12" max="12" width="4.75390625" style="11" customWidth="1"/>
    <col min="13" max="13" width="18.875" style="92" customWidth="1"/>
    <col min="14" max="14" width="26.625" style="93" customWidth="1"/>
    <col min="15" max="148" width="3.875" style="11" customWidth="1"/>
    <col min="149" max="16384" width="4.625" style="11" customWidth="1"/>
  </cols>
  <sheetData>
    <row r="1" spans="2:35" ht="15.75">
      <c r="B1" s="160" t="str">
        <f>CONCATENATE('Základní list'!$E$3)</f>
        <v>KP a D 1. kolo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</row>
    <row r="2" spans="2:35" ht="12.75">
      <c r="B2" s="161" t="str">
        <f>CONCATENATE("Datum konání: ",'Základní list'!D4," - ",'Základní list'!F4)</f>
        <v>Datum konání:  - 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</row>
    <row r="3" spans="2:14" s="94" customFormat="1" ht="18" customHeight="1">
      <c r="B3" s="162" t="s">
        <v>120</v>
      </c>
      <c r="C3" s="163" t="s">
        <v>79</v>
      </c>
      <c r="D3" s="163"/>
      <c r="E3" s="163"/>
      <c r="F3" s="163"/>
      <c r="G3" s="163"/>
      <c r="H3" s="163"/>
      <c r="I3" s="163" t="s">
        <v>80</v>
      </c>
      <c r="J3" s="163"/>
      <c r="K3" s="163"/>
      <c r="L3" s="163"/>
      <c r="M3" s="163"/>
      <c r="N3" s="163"/>
    </row>
    <row r="4" spans="2:14" s="94" customFormat="1" ht="18" customHeight="1">
      <c r="B4" s="162"/>
      <c r="C4" s="9" t="s">
        <v>121</v>
      </c>
      <c r="D4" s="9" t="s">
        <v>122</v>
      </c>
      <c r="E4" s="9" t="s">
        <v>86</v>
      </c>
      <c r="F4" s="9" t="s">
        <v>95</v>
      </c>
      <c r="G4" s="9" t="s">
        <v>78</v>
      </c>
      <c r="H4" s="10" t="s">
        <v>117</v>
      </c>
      <c r="I4" s="9" t="s">
        <v>121</v>
      </c>
      <c r="J4" s="9" t="s">
        <v>122</v>
      </c>
      <c r="K4" s="9" t="s">
        <v>86</v>
      </c>
      <c r="L4" s="9" t="s">
        <v>95</v>
      </c>
      <c r="M4" s="9" t="s">
        <v>78</v>
      </c>
      <c r="N4" s="10" t="s">
        <v>117</v>
      </c>
    </row>
    <row r="5" spans="2:14" ht="31.5" customHeight="1">
      <c r="B5" s="95">
        <v>1</v>
      </c>
      <c r="C5" s="9" t="s">
        <v>22</v>
      </c>
      <c r="D5" s="9">
        <v>1</v>
      </c>
      <c r="E5" s="96">
        <f>INDEX('1. závod'!$A:$BX,$D5+5,INDEX('Základní list'!$B:$B,MATCH($C5,'Základní list'!$A:$A,0),1))</f>
        <v>320</v>
      </c>
      <c r="F5" s="96">
        <f>INDEX('1. závod'!$A:$BX,$D5+5,INDEX('Základní list'!$B:$B,MATCH($C5,'Základní list'!$A:$A,0),1)+1)</f>
        <v>8.5</v>
      </c>
      <c r="G5" s="17" t="str">
        <f>INDEX('1. závod'!$A:$BX,$D5+5,INDEX('Základní list'!$B:$B,MATCH($C5,'Základní list'!$A:$A,0),1)-2)</f>
        <v>Holub David</v>
      </c>
      <c r="H5" s="97" t="str">
        <f>INDEX('1. závod'!$A:$BX,$D5+5,INDEX('Základní list'!$B:$B,MATCH($C5,'Základní list'!$A:$A,0),1)-1)</f>
        <v>MO Nepomuk</v>
      </c>
      <c r="I5" s="9" t="s">
        <v>22</v>
      </c>
      <c r="J5" s="9">
        <v>1</v>
      </c>
      <c r="K5" s="96">
        <f>INDEX('2. závod'!$A:$BX,$J5+5,INDEX('Základní list'!$B:$B,MATCH($I5,'Základní list'!$A:$A,0),1))</f>
        <v>2870</v>
      </c>
      <c r="L5" s="96">
        <f>INDEX('2. závod'!$A:$BX,$J5+5,INDEX('Základní list'!$B:$B,MATCH($I5,'Základní list'!$A:$A,0),1)+1)</f>
        <v>3</v>
      </c>
      <c r="M5" s="17" t="str">
        <f>INDEX('2. závod'!$A:$BX,$J5+5,INDEX('Základní list'!$B:$B,MATCH($I5,'Základní list'!$A:$A,0),1)-2)</f>
        <v>Duraj Filip</v>
      </c>
      <c r="N5" s="98" t="str">
        <f>INDEX('2. závod'!$A:$BX,$J5+5,INDEX('Základní list'!$B:$B,MATCH($I5,'Základní list'!$A:$A,0),1)-1)</f>
        <v>MO Nepomuk</v>
      </c>
    </row>
    <row r="6" spans="2:14" ht="31.5" customHeight="1">
      <c r="B6" s="95">
        <v>2</v>
      </c>
      <c r="C6" s="9" t="s">
        <v>22</v>
      </c>
      <c r="D6" s="9">
        <v>2</v>
      </c>
      <c r="E6" s="96">
        <f>INDEX('1. závod'!$A:$BX,$D6+5,INDEX('Základní list'!$B:$B,MATCH($C6,'Základní list'!$A:$A,0),1))</f>
        <v>570</v>
      </c>
      <c r="F6" s="96">
        <f>INDEX('1. závod'!$A:$BX,$D6+5,INDEX('Základní list'!$B:$B,MATCH($C6,'Základní list'!$A:$A,0),1)+1)</f>
        <v>7</v>
      </c>
      <c r="G6" s="17" t="str">
        <f>INDEX('1. závod'!$A:$BX,$D6+5,INDEX('Základní list'!$B:$B,MATCH($C6,'Základní list'!$A:$A,0),1)-2)</f>
        <v>Hozman Jan</v>
      </c>
      <c r="H6" s="97" t="str">
        <f>INDEX('1. závod'!$A:$BX,$D6+5,INDEX('Základní list'!$B:$B,MATCH($C6,'Základní list'!$A:$A,0),1)-1)</f>
        <v>MO Nepomuk</v>
      </c>
      <c r="I6" s="9" t="s">
        <v>22</v>
      </c>
      <c r="J6" s="9">
        <v>2</v>
      </c>
      <c r="K6" s="96">
        <f>INDEX('2. závod'!$A:$BX,$J6+5,INDEX('Základní list'!$B:$B,MATCH($I6,'Základní list'!$A:$A,0),1))</f>
        <v>5540</v>
      </c>
      <c r="L6" s="96">
        <f>INDEX('2. závod'!$A:$BX,$J6+5,INDEX('Základní list'!$B:$B,MATCH($I6,'Základní list'!$A:$A,0),1)+1)</f>
        <v>1</v>
      </c>
      <c r="M6" s="17" t="str">
        <f>INDEX('2. závod'!$A:$BX,$J6+5,INDEX('Základní list'!$B:$B,MATCH($I6,'Základní list'!$A:$A,0),1)-2)</f>
        <v>Vyslyšel vladimír ml.</v>
      </c>
      <c r="N6" s="98" t="str">
        <f>INDEX('2. závod'!$A:$BX,$J6+5,INDEX('Základní list'!$B:$B,MATCH($I6,'Základní list'!$A:$A,0),1)-1)</f>
        <v>MO Plzeň 1</v>
      </c>
    </row>
    <row r="7" spans="2:14" ht="31.5" customHeight="1">
      <c r="B7" s="95">
        <v>3</v>
      </c>
      <c r="C7" s="9" t="s">
        <v>22</v>
      </c>
      <c r="D7" s="9">
        <v>3</v>
      </c>
      <c r="E7" s="96">
        <f>INDEX('1. závod'!$A:$BX,$D7+5,INDEX('Základní list'!$B:$B,MATCH($C7,'Základní list'!$A:$A,0),1))</f>
        <v>2300</v>
      </c>
      <c r="F7" s="96">
        <f>INDEX('1. závod'!$A:$BX,$D7+5,INDEX('Základní list'!$B:$B,MATCH($C7,'Základní list'!$A:$A,0),1)+1)</f>
        <v>2</v>
      </c>
      <c r="G7" s="17" t="str">
        <f>INDEX('1. závod'!$A:$BX,$D7+5,INDEX('Základní list'!$B:$B,MATCH($C7,'Základní list'!$A:$A,0),1)-2)</f>
        <v>Louda Václav</v>
      </c>
      <c r="H7" s="97" t="str">
        <f>INDEX('1. závod'!$A:$BX,$D7+5,INDEX('Základní list'!$B:$B,MATCH($C7,'Základní list'!$A:$A,0),1)-1)</f>
        <v>MO Plzeň 1</v>
      </c>
      <c r="I7" s="9" t="s">
        <v>22</v>
      </c>
      <c r="J7" s="9">
        <v>3</v>
      </c>
      <c r="K7" s="96">
        <f>INDEX('2. závod'!$A:$BX,$J7+5,INDEX('Základní list'!$B:$B,MATCH($I7,'Základní list'!$A:$A,0),1))</f>
        <v>1210</v>
      </c>
      <c r="L7" s="96">
        <f>INDEX('2. závod'!$A:$BX,$J7+5,INDEX('Základní list'!$B:$B,MATCH($I7,'Základní list'!$A:$A,0),1)+1)</f>
        <v>8</v>
      </c>
      <c r="M7" s="17" t="str">
        <f>INDEX('2. závod'!$A:$BX,$J7+5,INDEX('Základní list'!$B:$B,MATCH($I7,'Základní list'!$A:$A,0),1)-2)</f>
        <v>Polívka Miroslav</v>
      </c>
      <c r="N7" s="98" t="str">
        <f>INDEX('2. závod'!$A:$BX,$J7+5,INDEX('Základní list'!$B:$B,MATCH($I7,'Základní list'!$A:$A,0),1)-1)</f>
        <v>MO Stod</v>
      </c>
    </row>
    <row r="8" spans="2:14" ht="31.5" customHeight="1">
      <c r="B8" s="95">
        <v>4</v>
      </c>
      <c r="C8" s="9" t="s">
        <v>22</v>
      </c>
      <c r="D8" s="9">
        <v>4</v>
      </c>
      <c r="E8" s="96">
        <f>INDEX('1. závod'!$A:$BX,$D8+5,INDEX('Základní list'!$B:$B,MATCH($C8,'Základní list'!$A:$A,0),1))</f>
        <v>320</v>
      </c>
      <c r="F8" s="96">
        <f>INDEX('1. závod'!$A:$BX,$D8+5,INDEX('Základní list'!$B:$B,MATCH($C8,'Základní list'!$A:$A,0),1)+1)</f>
        <v>8.5</v>
      </c>
      <c r="G8" s="17" t="str">
        <f>INDEX('1. závod'!$A:$BX,$D8+5,INDEX('Základní list'!$B:$B,MATCH($C8,'Základní list'!$A:$A,0),1)-2)</f>
        <v>Martínek Ondřej</v>
      </c>
      <c r="H8" s="97" t="str">
        <f>INDEX('1. závod'!$A:$BX,$D8+5,INDEX('Základní list'!$B:$B,MATCH($C8,'Základní list'!$A:$A,0),1)-1)</f>
        <v>MO Karlovy Vary</v>
      </c>
      <c r="I8" s="9" t="s">
        <v>22</v>
      </c>
      <c r="J8" s="9">
        <v>4</v>
      </c>
      <c r="K8" s="96">
        <f>INDEX('2. závod'!$A:$BX,$J8+5,INDEX('Základní list'!$B:$B,MATCH($I8,'Základní list'!$A:$A,0),1))</f>
        <v>2070</v>
      </c>
      <c r="L8" s="96">
        <f>INDEX('2. závod'!$A:$BX,$J8+5,INDEX('Základní list'!$B:$B,MATCH($I8,'Základní list'!$A:$A,0),1)+1)</f>
        <v>6</v>
      </c>
      <c r="M8" s="17" t="str">
        <f>INDEX('2. závod'!$A:$BX,$J8+5,INDEX('Základní list'!$B:$B,MATCH($I8,'Základní list'!$A:$A,0),1)-2)</f>
        <v>Molek Petr</v>
      </c>
      <c r="N8" s="98" t="str">
        <f>INDEX('2. závod'!$A:$BX,$J8+5,INDEX('Základní list'!$B:$B,MATCH($I8,'Základní list'!$A:$A,0),1)-1)</f>
        <v>MO Plzeň 1</v>
      </c>
    </row>
    <row r="9" spans="2:14" ht="31.5" customHeight="1">
      <c r="B9" s="95">
        <v>5</v>
      </c>
      <c r="C9" s="9" t="s">
        <v>22</v>
      </c>
      <c r="D9" s="9">
        <v>5</v>
      </c>
      <c r="E9" s="96">
        <f>INDEX('1. závod'!$A:$BX,$D9+5,INDEX('Základní list'!$B:$B,MATCH($C9,'Základní list'!$A:$A,0),1))</f>
        <v>2060</v>
      </c>
      <c r="F9" s="96">
        <f>INDEX('1. závod'!$A:$BX,$D9+5,INDEX('Základní list'!$B:$B,MATCH($C9,'Základní list'!$A:$A,0),1)+1)</f>
        <v>4</v>
      </c>
      <c r="G9" s="17" t="str">
        <f>INDEX('1. závod'!$A:$BX,$D9+5,INDEX('Základní list'!$B:$B,MATCH($C9,'Základní list'!$A:$A,0),1)-2)</f>
        <v>Polívka Miroslav</v>
      </c>
      <c r="H9" s="97" t="str">
        <f>INDEX('1. závod'!$A:$BX,$D9+5,INDEX('Základní list'!$B:$B,MATCH($C9,'Základní list'!$A:$A,0),1)-1)</f>
        <v>MO Stod</v>
      </c>
      <c r="I9" s="9" t="s">
        <v>22</v>
      </c>
      <c r="J9" s="9">
        <v>5</v>
      </c>
      <c r="K9" s="96">
        <f>INDEX('2. závod'!$A:$BX,$J9+5,INDEX('Základní list'!$B:$B,MATCH($I9,'Základní list'!$A:$A,0),1))</f>
        <v>1750</v>
      </c>
      <c r="L9" s="96">
        <f>INDEX('2. závod'!$A:$BX,$J9+5,INDEX('Základní list'!$B:$B,MATCH($I9,'Základní list'!$A:$A,0),1)+1)</f>
        <v>7</v>
      </c>
      <c r="M9" s="17" t="str">
        <f>INDEX('2. závod'!$A:$BX,$J9+5,INDEX('Základní list'!$B:$B,MATCH($I9,'Základní list'!$A:$A,0),1)-2)</f>
        <v>Hozman Jan</v>
      </c>
      <c r="N9" s="98" t="str">
        <f>INDEX('2. závod'!$A:$BX,$J9+5,INDEX('Základní list'!$B:$B,MATCH($I9,'Základní list'!$A:$A,0),1)-1)</f>
        <v>MO Nepomuk</v>
      </c>
    </row>
    <row r="10" spans="1:14" ht="31.5" customHeight="1">
      <c r="A10" s="99"/>
      <c r="B10" s="95">
        <v>6</v>
      </c>
      <c r="C10" s="9" t="s">
        <v>22</v>
      </c>
      <c r="D10" s="9">
        <v>6</v>
      </c>
      <c r="E10" s="96">
        <f>INDEX('1. závod'!$A:$BX,$D10+5,INDEX('Základní list'!$B:$B,MATCH($C10,'Základní list'!$A:$A,0),1))</f>
        <v>1120</v>
      </c>
      <c r="F10" s="96">
        <f>INDEX('1. závod'!$A:$BX,$D10+5,INDEX('Základní list'!$B:$B,MATCH($C10,'Základní list'!$A:$A,0),1)+1)</f>
        <v>6</v>
      </c>
      <c r="G10" s="17" t="str">
        <f>INDEX('1. závod'!$A:$BX,$D10+5,INDEX('Základní list'!$B:$B,MATCH($C10,'Základní list'!$A:$A,0),1)-2)</f>
        <v>Molek Petr</v>
      </c>
      <c r="H10" s="97" t="str">
        <f>INDEX('1. závod'!$A:$BX,$D10+5,INDEX('Základní list'!$B:$B,MATCH($C10,'Základní list'!$A:$A,0),1)-1)</f>
        <v>MO Plzeň 1</v>
      </c>
      <c r="I10" s="9" t="s">
        <v>22</v>
      </c>
      <c r="J10" s="9">
        <v>6</v>
      </c>
      <c r="K10" s="96">
        <f>INDEX('2. závod'!$A:$BX,$J10+5,INDEX('Základní list'!$B:$B,MATCH($I10,'Základní list'!$A:$A,0),1))</f>
        <v>2370</v>
      </c>
      <c r="L10" s="96">
        <f>INDEX('2. závod'!$A:$BX,$J10+5,INDEX('Základní list'!$B:$B,MATCH($I10,'Základní list'!$A:$A,0),1)+1)</f>
        <v>5</v>
      </c>
      <c r="M10" s="17" t="str">
        <f>INDEX('2. závod'!$A:$BX,$J10+5,INDEX('Základní list'!$B:$B,MATCH($I10,'Základní list'!$A:$A,0),1)-2)</f>
        <v>Vyslyšel vladimír st.</v>
      </c>
      <c r="N10" s="98" t="str">
        <f>INDEX('2. závod'!$A:$BX,$J10+5,INDEX('Základní list'!$B:$B,MATCH($I10,'Základní list'!$A:$A,0),1)-1)</f>
        <v>MO Plzeň 1</v>
      </c>
    </row>
    <row r="11" spans="2:14" ht="31.5" customHeight="1">
      <c r="B11" s="95">
        <v>7</v>
      </c>
      <c r="C11" s="9" t="s">
        <v>22</v>
      </c>
      <c r="D11" s="9">
        <v>7</v>
      </c>
      <c r="E11" s="96">
        <f>INDEX('1. závod'!$A:$BX,$D11+5,INDEX('Základní list'!$B:$B,MATCH($C11,'Základní list'!$A:$A,0),1))</f>
        <v>1360</v>
      </c>
      <c r="F11" s="96">
        <f>INDEX('1. závod'!$A:$BX,$D11+5,INDEX('Základní list'!$B:$B,MATCH($C11,'Základní list'!$A:$A,0),1)+1)</f>
        <v>5</v>
      </c>
      <c r="G11" s="17" t="str">
        <f>INDEX('1. závod'!$A:$BX,$D11+5,INDEX('Základní list'!$B:$B,MATCH($C11,'Základní list'!$A:$A,0),1)-2)</f>
        <v>Vyslyšel vladimír st.</v>
      </c>
      <c r="H11" s="97" t="str">
        <f>INDEX('1. závod'!$A:$BX,$D11+5,INDEX('Základní list'!$B:$B,MATCH($C11,'Základní list'!$A:$A,0),1)-1)</f>
        <v>MO Plzeň 1</v>
      </c>
      <c r="I11" s="9" t="s">
        <v>22</v>
      </c>
      <c r="J11" s="9">
        <v>7</v>
      </c>
      <c r="K11" s="96">
        <f>INDEX('2. závod'!$A:$BX,$J11+5,INDEX('Základní list'!$B:$B,MATCH($I11,'Základní list'!$A:$A,0),1))</f>
        <v>1040</v>
      </c>
      <c r="L11" s="96">
        <f>INDEX('2. závod'!$A:$BX,$J11+5,INDEX('Základní list'!$B:$B,MATCH($I11,'Základní list'!$A:$A,0),1)+1)</f>
        <v>9</v>
      </c>
      <c r="M11" s="17" t="str">
        <f>INDEX('2. závod'!$A:$BX,$J11+5,INDEX('Základní list'!$B:$B,MATCH($I11,'Základní list'!$A:$A,0),1)-2)</f>
        <v>Martínek Ondřej</v>
      </c>
      <c r="N11" s="98" t="str">
        <f>INDEX('2. závod'!$A:$BX,$J11+5,INDEX('Základní list'!$B:$B,MATCH($I11,'Základní list'!$A:$A,0),1)-1)</f>
        <v>MO Karlovy Vary</v>
      </c>
    </row>
    <row r="12" spans="2:14" ht="31.5" customHeight="1">
      <c r="B12" s="95">
        <v>8</v>
      </c>
      <c r="C12" s="9" t="s">
        <v>22</v>
      </c>
      <c r="D12" s="9">
        <v>8</v>
      </c>
      <c r="E12" s="96">
        <f>INDEX('1. závod'!$A:$BX,$D12+5,INDEX('Základní list'!$B:$B,MATCH($C12,'Základní list'!$A:$A,0),1))</f>
        <v>2230</v>
      </c>
      <c r="F12" s="96">
        <f>INDEX('1. závod'!$A:$BX,$D12+5,INDEX('Základní list'!$B:$B,MATCH($C12,'Základní list'!$A:$A,0),1)+1)</f>
        <v>3</v>
      </c>
      <c r="G12" s="17" t="str">
        <f>INDEX('1. závod'!$A:$BX,$D12+5,INDEX('Základní list'!$B:$B,MATCH($C12,'Základní list'!$A:$A,0),1)-2)</f>
        <v>Vyslyšel vladimír ml.</v>
      </c>
      <c r="H12" s="97" t="str">
        <f>INDEX('1. závod'!$A:$BX,$D12+5,INDEX('Základní list'!$B:$B,MATCH($C12,'Základní list'!$A:$A,0),1)-1)</f>
        <v>MO Plzeň 1</v>
      </c>
      <c r="I12" s="9" t="s">
        <v>22</v>
      </c>
      <c r="J12" s="9">
        <v>8</v>
      </c>
      <c r="K12" s="96">
        <f>INDEX('2. závod'!$A:$BX,$J12+5,INDEX('Základní list'!$B:$B,MATCH($I12,'Základní list'!$A:$A,0),1))</f>
        <v>4700</v>
      </c>
      <c r="L12" s="96">
        <f>INDEX('2. závod'!$A:$BX,$J12+5,INDEX('Základní list'!$B:$B,MATCH($I12,'Základní list'!$A:$A,0),1)+1)</f>
        <v>2</v>
      </c>
      <c r="M12" s="17" t="str">
        <f>INDEX('2. závod'!$A:$BX,$J12+5,INDEX('Základní list'!$B:$B,MATCH($I12,'Základní list'!$A:$A,0),1)-2)</f>
        <v>Louda Václav</v>
      </c>
      <c r="N12" s="98" t="str">
        <f>INDEX('2. závod'!$A:$BX,$J12+5,INDEX('Základní list'!$B:$B,MATCH($I12,'Základní list'!$A:$A,0),1)-1)</f>
        <v>MO Plzeň 1</v>
      </c>
    </row>
    <row r="13" spans="2:14" ht="31.5" customHeight="1">
      <c r="B13" s="95">
        <v>9</v>
      </c>
      <c r="C13" s="9" t="s">
        <v>22</v>
      </c>
      <c r="D13" s="9">
        <v>9</v>
      </c>
      <c r="E13" s="96">
        <f>INDEX('1. závod'!$A:$BX,$D13+5,INDEX('Základní list'!$B:$B,MATCH($C13,'Základní list'!$A:$A,0),1))</f>
        <v>2650</v>
      </c>
      <c r="F13" s="96">
        <f>INDEX('1. závod'!$A:$BX,$D13+5,INDEX('Základní list'!$B:$B,MATCH($C13,'Základní list'!$A:$A,0),1)+1)</f>
        <v>1</v>
      </c>
      <c r="G13" s="17" t="str">
        <f>INDEX('1. závod'!$A:$BX,$D13+5,INDEX('Základní list'!$B:$B,MATCH($C13,'Základní list'!$A:$A,0),1)-2)</f>
        <v>Duraj Filip</v>
      </c>
      <c r="H13" s="97" t="str">
        <f>INDEX('1. závod'!$A:$BX,$D13+5,INDEX('Základní list'!$B:$B,MATCH($C13,'Základní list'!$A:$A,0),1)-1)</f>
        <v>MO Nepomuk</v>
      </c>
      <c r="I13" s="9" t="s">
        <v>22</v>
      </c>
      <c r="J13" s="9">
        <v>9</v>
      </c>
      <c r="K13" s="96">
        <f>INDEX('2. závod'!$A:$BX,$J13+5,INDEX('Základní list'!$B:$B,MATCH($I13,'Základní list'!$A:$A,0),1))</f>
        <v>2630</v>
      </c>
      <c r="L13" s="96">
        <f>INDEX('2. závod'!$A:$BX,$J13+5,INDEX('Základní list'!$B:$B,MATCH($I13,'Základní list'!$A:$A,0),1)+1)</f>
        <v>4</v>
      </c>
      <c r="M13" s="17" t="str">
        <f>INDEX('2. závod'!$A:$BX,$J13+5,INDEX('Základní list'!$B:$B,MATCH($I13,'Základní list'!$A:$A,0),1)-2)</f>
        <v>Holub David</v>
      </c>
      <c r="N13" s="98" t="str">
        <f>INDEX('2. závod'!$A:$BX,$J13+5,INDEX('Základní list'!$B:$B,MATCH($I13,'Základní list'!$A:$A,0),1)-1)</f>
        <v>MO Nepomuk</v>
      </c>
    </row>
    <row r="14" spans="2:14" ht="31.5" customHeight="1">
      <c r="B14" s="95">
        <v>10</v>
      </c>
      <c r="C14" s="9" t="s">
        <v>22</v>
      </c>
      <c r="D14" s="9">
        <v>10</v>
      </c>
      <c r="E14" s="96">
        <f>INDEX('1. závod'!$A:$BX,$D14+5,INDEX('Základní list'!$B:$B,MATCH($C14,'Základní list'!$A:$A,0),1))</f>
        <v>0</v>
      </c>
      <c r="F14" s="96">
        <f>INDEX('1. závod'!$A:$BX,$D14+5,INDEX('Základní list'!$B:$B,MATCH($C14,'Základní list'!$A:$A,0),1)+1)</f>
      </c>
      <c r="G14" s="17">
        <f>INDEX('1. závod'!$A:$BX,$D14+5,INDEX('Základní list'!$B:$B,MATCH($C14,'Základní list'!$A:$A,0),1)-2)</f>
      </c>
      <c r="H14" s="97">
        <f>INDEX('1. závod'!$A:$BX,$D14+5,INDEX('Základní list'!$B:$B,MATCH($C14,'Základní list'!$A:$A,0),1)-1)</f>
      </c>
      <c r="I14" s="9" t="s">
        <v>22</v>
      </c>
      <c r="J14" s="9">
        <v>10</v>
      </c>
      <c r="K14" s="96">
        <f>INDEX('2. závod'!$A:$BX,$J14+5,INDEX('Základní list'!$B:$B,MATCH($I14,'Základní list'!$A:$A,0),1))</f>
        <v>0</v>
      </c>
      <c r="L14" s="96">
        <f>INDEX('2. závod'!$A:$BX,$J14+5,INDEX('Základní list'!$B:$B,MATCH($I14,'Základní list'!$A:$A,0),1)+1)</f>
      </c>
      <c r="M14" s="17">
        <f>INDEX('2. závod'!$A:$BX,$J14+5,INDEX('Základní list'!$B:$B,MATCH($I14,'Základní list'!$A:$A,0),1)-2)</f>
      </c>
      <c r="N14" s="98">
        <f>INDEX('2. závod'!$A:$BX,$J14+5,INDEX('Základní list'!$B:$B,MATCH($I14,'Základní list'!$A:$A,0),1)-1)</f>
      </c>
    </row>
    <row r="15" spans="1:14" ht="31.5" customHeight="1">
      <c r="A15" s="100"/>
      <c r="B15" s="95">
        <v>11</v>
      </c>
      <c r="C15" s="9" t="s">
        <v>22</v>
      </c>
      <c r="D15" s="9">
        <v>11</v>
      </c>
      <c r="E15" s="96">
        <f>INDEX('1. závod'!$A:$BX,$D15+5,INDEX('Základní list'!$B:$B,MATCH($C15,'Základní list'!$A:$A,0),1))</f>
        <v>0</v>
      </c>
      <c r="F15" s="96">
        <f>INDEX('1. závod'!$A:$BX,$D15+5,INDEX('Základní list'!$B:$B,MATCH($C15,'Základní list'!$A:$A,0),1)+1)</f>
      </c>
      <c r="G15" s="17">
        <f>INDEX('1. závod'!$A:$BX,$D15+5,INDEX('Základní list'!$B:$B,MATCH($C15,'Základní list'!$A:$A,0),1)-2)</f>
      </c>
      <c r="H15" s="97">
        <f>INDEX('1. závod'!$A:$BX,$D15+5,INDEX('Základní list'!$B:$B,MATCH($C15,'Základní list'!$A:$A,0),1)-1)</f>
      </c>
      <c r="I15" s="9" t="s">
        <v>22</v>
      </c>
      <c r="J15" s="9">
        <v>11</v>
      </c>
      <c r="K15" s="96">
        <f>INDEX('2. závod'!$A:$BX,$J15+5,INDEX('Základní list'!$B:$B,MATCH($I15,'Základní list'!$A:$A,0),1))</f>
        <v>0</v>
      </c>
      <c r="L15" s="96">
        <f>INDEX('2. závod'!$A:$BX,$J15+5,INDEX('Základní list'!$B:$B,MATCH($I15,'Základní list'!$A:$A,0),1)+1)</f>
      </c>
      <c r="M15" s="17">
        <f>INDEX('2. závod'!$A:$BX,$J15+5,INDEX('Základní list'!$B:$B,MATCH($I15,'Základní list'!$A:$A,0),1)-2)</f>
      </c>
      <c r="N15" s="98">
        <f>INDEX('2. závod'!$A:$BX,$J15+5,INDEX('Základní list'!$B:$B,MATCH($I15,'Základní list'!$A:$A,0),1)-1)</f>
      </c>
    </row>
    <row r="16" spans="1:14" ht="31.5" customHeight="1">
      <c r="A16" s="100"/>
      <c r="B16" s="95">
        <v>12</v>
      </c>
      <c r="C16" s="9" t="s">
        <v>22</v>
      </c>
      <c r="D16" s="9">
        <v>12</v>
      </c>
      <c r="E16" s="96">
        <f>INDEX('1. závod'!$A:$BX,$D16+5,INDEX('Základní list'!$B:$B,MATCH($C16,'Základní list'!$A:$A,0),1))</f>
        <v>0</v>
      </c>
      <c r="F16" s="96">
        <f>INDEX('1. závod'!$A:$BX,$D16+5,INDEX('Základní list'!$B:$B,MATCH($C16,'Základní list'!$A:$A,0),1)+1)</f>
      </c>
      <c r="G16" s="17">
        <f>INDEX('1. závod'!$A:$BX,$D16+5,INDEX('Základní list'!$B:$B,MATCH($C16,'Základní list'!$A:$A,0),1)-2)</f>
      </c>
      <c r="H16" s="97">
        <f>INDEX('1. závod'!$A:$BX,$D16+5,INDEX('Základní list'!$B:$B,MATCH($C16,'Základní list'!$A:$A,0),1)-1)</f>
      </c>
      <c r="I16" s="9" t="s">
        <v>22</v>
      </c>
      <c r="J16" s="9">
        <v>12</v>
      </c>
      <c r="K16" s="96">
        <f>INDEX('2. závod'!$A:$BX,$J16+5,INDEX('Základní list'!$B:$B,MATCH($I16,'Základní list'!$A:$A,0),1))</f>
        <v>0</v>
      </c>
      <c r="L16" s="96">
        <f>INDEX('2. závod'!$A:$BX,$J16+5,INDEX('Základní list'!$B:$B,MATCH($I16,'Základní list'!$A:$A,0),1)+1)</f>
      </c>
      <c r="M16" s="17">
        <f>INDEX('2. závod'!$A:$BX,$J16+5,INDEX('Základní list'!$B:$B,MATCH($I16,'Základní list'!$A:$A,0),1)-2)</f>
      </c>
      <c r="N16" s="98">
        <f>INDEX('2. závod'!$A:$BX,$J16+5,INDEX('Základní list'!$B:$B,MATCH($I16,'Základní list'!$A:$A,0),1)-1)</f>
      </c>
    </row>
    <row r="17" spans="1:14" ht="31.5" customHeight="1">
      <c r="A17" s="100"/>
      <c r="B17" s="95">
        <v>12</v>
      </c>
      <c r="C17" s="9" t="s">
        <v>22</v>
      </c>
      <c r="D17" s="9">
        <v>13</v>
      </c>
      <c r="E17" s="96">
        <f>INDEX('1. závod'!$A:$BX,$D17+5,INDEX('Základní list'!$B:$B,MATCH($C17,'Základní list'!$A:$A,0),1))</f>
        <v>0</v>
      </c>
      <c r="F17" s="96">
        <f>INDEX('1. závod'!$A:$BX,$D17+5,INDEX('Základní list'!$B:$B,MATCH($C17,'Základní list'!$A:$A,0),1)+1)</f>
      </c>
      <c r="G17" s="17">
        <f>INDEX('1. závod'!$A:$BX,$D17+5,INDEX('Základní list'!$B:$B,MATCH($C17,'Základní list'!$A:$A,0),1)-2)</f>
      </c>
      <c r="H17" s="97">
        <f>INDEX('1. závod'!$A:$BX,$D17+5,INDEX('Základní list'!$B:$B,MATCH($C17,'Základní list'!$A:$A,0),1)-1)</f>
      </c>
      <c r="I17" s="9" t="s">
        <v>22</v>
      </c>
      <c r="J17" s="9">
        <v>13</v>
      </c>
      <c r="K17" s="96">
        <f>INDEX('2. závod'!$A:$BX,$J17+5,INDEX('Základní list'!$B:$B,MATCH($I17,'Základní list'!$A:$A,0),1))</f>
        <v>0</v>
      </c>
      <c r="L17" s="96">
        <f>INDEX('2. závod'!$A:$BX,$J17+5,INDEX('Základní list'!$B:$B,MATCH($I17,'Základní list'!$A:$A,0),1)+1)</f>
      </c>
      <c r="M17" s="17">
        <f>INDEX('2. závod'!$A:$BX,$J17+5,INDEX('Základní list'!$B:$B,MATCH($I17,'Základní list'!$A:$A,0),1)-2)</f>
      </c>
      <c r="N17" s="98">
        <f>INDEX('2. závod'!$A:$BX,$J17+5,INDEX('Základní list'!$B:$B,MATCH($I17,'Základní list'!$A:$A,0),1)-1)</f>
      </c>
    </row>
    <row r="18" spans="1:14" ht="31.5" customHeight="1">
      <c r="A18" s="100"/>
      <c r="B18" s="95">
        <v>12</v>
      </c>
      <c r="C18" s="9" t="s">
        <v>22</v>
      </c>
      <c r="D18" s="9">
        <v>14</v>
      </c>
      <c r="E18" s="96">
        <f>INDEX('1. závod'!$A:$BX,$D18+5,INDEX('Základní list'!$B:$B,MATCH($C18,'Základní list'!$A:$A,0),1))</f>
        <v>0</v>
      </c>
      <c r="F18" s="96">
        <f>INDEX('1. závod'!$A:$BX,$D18+5,INDEX('Základní list'!$B:$B,MATCH($C18,'Základní list'!$A:$A,0),1)+1)</f>
      </c>
      <c r="G18" s="17">
        <f>INDEX('1. závod'!$A:$BX,$D18+5,INDEX('Základní list'!$B:$B,MATCH($C18,'Základní list'!$A:$A,0),1)-2)</f>
      </c>
      <c r="H18" s="97">
        <f>INDEX('1. závod'!$A:$BX,$D18+5,INDEX('Základní list'!$B:$B,MATCH($C18,'Základní list'!$A:$A,0),1)-1)</f>
      </c>
      <c r="I18" s="9" t="s">
        <v>22</v>
      </c>
      <c r="J18" s="9">
        <v>14</v>
      </c>
      <c r="K18" s="96">
        <f>INDEX('2. závod'!$A:$BX,$J18+5,INDEX('Základní list'!$B:$B,MATCH($I18,'Základní list'!$A:$A,0),1))</f>
        <v>0</v>
      </c>
      <c r="L18" s="96">
        <f>INDEX('2. závod'!$A:$BX,$J18+5,INDEX('Základní list'!$B:$B,MATCH($I18,'Základní list'!$A:$A,0),1)+1)</f>
      </c>
      <c r="M18" s="17">
        <f>INDEX('2. závod'!$A:$BX,$J18+5,INDEX('Základní list'!$B:$B,MATCH($I18,'Základní list'!$A:$A,0),1)-2)</f>
      </c>
      <c r="N18" s="98">
        <f>INDEX('2. závod'!$A:$BX,$J18+5,INDEX('Základní list'!$B:$B,MATCH($I18,'Základní list'!$A:$A,0),1)-1)</f>
      </c>
    </row>
    <row r="19" spans="1:14" ht="31.5" customHeight="1">
      <c r="A19" s="100"/>
      <c r="B19" s="95">
        <v>12</v>
      </c>
      <c r="C19" s="9" t="s">
        <v>22</v>
      </c>
      <c r="D19" s="9">
        <v>15</v>
      </c>
      <c r="E19" s="96">
        <f>INDEX('1. závod'!$A:$BX,$D19+5,INDEX('Základní list'!$B:$B,MATCH($C19,'Základní list'!$A:$A,0),1))</f>
        <v>0</v>
      </c>
      <c r="F19" s="96">
        <f>INDEX('1. závod'!$A:$BX,$D19+5,INDEX('Základní list'!$B:$B,MATCH($C19,'Základní list'!$A:$A,0),1)+1)</f>
      </c>
      <c r="G19" s="17">
        <f>INDEX('1. závod'!$A:$BX,$D19+5,INDEX('Základní list'!$B:$B,MATCH($C19,'Základní list'!$A:$A,0),1)-2)</f>
      </c>
      <c r="H19" s="97">
        <f>INDEX('1. závod'!$A:$BX,$D19+5,INDEX('Základní list'!$B:$B,MATCH($C19,'Základní list'!$A:$A,0),1)-1)</f>
      </c>
      <c r="I19" s="9" t="s">
        <v>22</v>
      </c>
      <c r="J19" s="9">
        <v>15</v>
      </c>
      <c r="K19" s="96">
        <f>INDEX('2. závod'!$A:$BX,$J19+5,INDEX('Základní list'!$B:$B,MATCH($I19,'Základní list'!$A:$A,0),1))</f>
        <v>0</v>
      </c>
      <c r="L19" s="96">
        <f>INDEX('2. závod'!$A:$BX,$J19+5,INDEX('Základní list'!$B:$B,MATCH($I19,'Základní list'!$A:$A,0),1)+1)</f>
      </c>
      <c r="M19" s="17">
        <f>INDEX('2. závod'!$A:$BX,$J19+5,INDEX('Základní list'!$B:$B,MATCH($I19,'Základní list'!$A:$A,0),1)-2)</f>
      </c>
      <c r="N19" s="98">
        <f>INDEX('2. závod'!$A:$BX,$J19+5,INDEX('Základní list'!$B:$B,MATCH($I19,'Základní list'!$A:$A,0),1)-1)</f>
      </c>
    </row>
    <row r="20" spans="1:14" ht="31.5" customHeight="1">
      <c r="A20" s="101"/>
      <c r="B20" s="95">
        <v>13</v>
      </c>
      <c r="C20" s="9" t="s">
        <v>23</v>
      </c>
      <c r="D20" s="9">
        <v>1</v>
      </c>
      <c r="E20" s="96">
        <f>INDEX('1. závod'!$A:$BX,$D20+5,INDEX('Základní list'!$B:$B,MATCH($C20,'Základní list'!$A:$A,0),1))</f>
        <v>0</v>
      </c>
      <c r="F20" s="96">
        <f>INDEX('1. závod'!$A:$BX,$D20+5,INDEX('Základní list'!$B:$B,MATCH($C20,'Základní list'!$A:$A,0),1)+1)</f>
      </c>
      <c r="G20" s="17">
        <f>INDEX('1. závod'!$A:$BX,$D20+5,INDEX('Základní list'!$B:$B,MATCH($C20,'Základní list'!$A:$A,0),1)-2)</f>
      </c>
      <c r="H20" s="97">
        <f>INDEX('1. závod'!$A:$BX,$D20+5,INDEX('Základní list'!$B:$B,MATCH($C20,'Základní list'!$A:$A,0),1)-1)</f>
      </c>
      <c r="I20" s="9" t="s">
        <v>23</v>
      </c>
      <c r="J20" s="9">
        <v>1</v>
      </c>
      <c r="K20" s="96">
        <f>INDEX('2. závod'!$A:$BX,$J20+5,INDEX('Základní list'!$B:$B,MATCH($I20,'Základní list'!$A:$A,0),1))</f>
        <v>0</v>
      </c>
      <c r="L20" s="96">
        <f>INDEX('2. závod'!$A:$BX,$J20+5,INDEX('Základní list'!$B:$B,MATCH($I20,'Základní list'!$A:$A,0),1)+1)</f>
      </c>
      <c r="M20" s="17">
        <f>INDEX('2. závod'!$A:$BX,$J20+5,INDEX('Základní list'!$B:$B,MATCH($I20,'Základní list'!$A:$A,0),1)-2)</f>
      </c>
      <c r="N20" s="98">
        <f>INDEX('2. závod'!$A:$BX,$J20+5,INDEX('Základní list'!$B:$B,MATCH($I20,'Základní list'!$A:$A,0),1)-1)</f>
      </c>
    </row>
    <row r="21" spans="2:14" ht="31.5" customHeight="1">
      <c r="B21" s="95">
        <v>14</v>
      </c>
      <c r="C21" s="9" t="s">
        <v>23</v>
      </c>
      <c r="D21" s="9">
        <v>2</v>
      </c>
      <c r="E21" s="96">
        <f>INDEX('1. závod'!$A:$BX,$D21+5,INDEX('Základní list'!$B:$B,MATCH($C21,'Základní list'!$A:$A,0),1))</f>
        <v>0</v>
      </c>
      <c r="F21" s="96">
        <f>INDEX('1. závod'!$A:$BX,$D21+5,INDEX('Základní list'!$B:$B,MATCH($C21,'Základní list'!$A:$A,0),1)+1)</f>
      </c>
      <c r="G21" s="17">
        <f>INDEX('1. závod'!$A:$BX,$D21+5,INDEX('Základní list'!$B:$B,MATCH($C21,'Základní list'!$A:$A,0),1)-2)</f>
      </c>
      <c r="H21" s="97">
        <f>INDEX('1. závod'!$A:$BX,$D21+5,INDEX('Základní list'!$B:$B,MATCH($C21,'Základní list'!$A:$A,0),1)-1)</f>
      </c>
      <c r="I21" s="9" t="s">
        <v>23</v>
      </c>
      <c r="J21" s="9">
        <v>2</v>
      </c>
      <c r="K21" s="96">
        <f>INDEX('2. závod'!$A:$BX,$J21+5,INDEX('Základní list'!$B:$B,MATCH($I21,'Základní list'!$A:$A,0),1))</f>
        <v>0</v>
      </c>
      <c r="L21" s="96">
        <f>INDEX('2. závod'!$A:$BX,$J21+5,INDEX('Základní list'!$B:$B,MATCH($I21,'Základní list'!$A:$A,0),1)+1)</f>
      </c>
      <c r="M21" s="17">
        <f>INDEX('2. závod'!$A:$BX,$J21+5,INDEX('Základní list'!$B:$B,MATCH($I21,'Základní list'!$A:$A,0),1)-2)</f>
      </c>
      <c r="N21" s="98">
        <f>INDEX('2. závod'!$A:$BX,$J21+5,INDEX('Základní list'!$B:$B,MATCH($I21,'Základní list'!$A:$A,0),1)-1)</f>
      </c>
    </row>
    <row r="22" spans="2:14" ht="31.5" customHeight="1">
      <c r="B22" s="95">
        <v>15</v>
      </c>
      <c r="C22" s="9" t="s">
        <v>23</v>
      </c>
      <c r="D22" s="9">
        <v>3</v>
      </c>
      <c r="E22" s="96">
        <f>INDEX('1. závod'!$A:$BX,$D22+5,INDEX('Základní list'!$B:$B,MATCH($C22,'Základní list'!$A:$A,0),1))</f>
        <v>0</v>
      </c>
      <c r="F22" s="96">
        <f>INDEX('1. závod'!$A:$BX,$D22+5,INDEX('Základní list'!$B:$B,MATCH($C22,'Základní list'!$A:$A,0),1)+1)</f>
      </c>
      <c r="G22" s="17">
        <f>INDEX('1. závod'!$A:$BX,$D22+5,INDEX('Základní list'!$B:$B,MATCH($C22,'Základní list'!$A:$A,0),1)-2)</f>
      </c>
      <c r="H22" s="97">
        <f>INDEX('1. závod'!$A:$BX,$D22+5,INDEX('Základní list'!$B:$B,MATCH($C22,'Základní list'!$A:$A,0),1)-1)</f>
      </c>
      <c r="I22" s="9" t="s">
        <v>23</v>
      </c>
      <c r="J22" s="9">
        <v>3</v>
      </c>
      <c r="K22" s="96">
        <f>INDEX('2. závod'!$A:$BX,$J22+5,INDEX('Základní list'!$B:$B,MATCH($I22,'Základní list'!$A:$A,0),1))</f>
        <v>0</v>
      </c>
      <c r="L22" s="96">
        <f>INDEX('2. závod'!$A:$BX,$J22+5,INDEX('Základní list'!$B:$B,MATCH($I22,'Základní list'!$A:$A,0),1)+1)</f>
      </c>
      <c r="M22" s="17">
        <f>INDEX('2. závod'!$A:$BX,$J22+5,INDEX('Základní list'!$B:$B,MATCH($I22,'Základní list'!$A:$A,0),1)-2)</f>
      </c>
      <c r="N22" s="98">
        <f>INDEX('2. závod'!$A:$BX,$J22+5,INDEX('Základní list'!$B:$B,MATCH($I22,'Základní list'!$A:$A,0),1)-1)</f>
      </c>
    </row>
    <row r="23" spans="2:14" ht="31.5" customHeight="1">
      <c r="B23" s="95">
        <v>16</v>
      </c>
      <c r="C23" s="9" t="s">
        <v>23</v>
      </c>
      <c r="D23" s="9">
        <v>4</v>
      </c>
      <c r="E23" s="96">
        <f>INDEX('1. závod'!$A:$BX,$D23+5,INDEX('Základní list'!$B:$B,MATCH($C23,'Základní list'!$A:$A,0),1))</f>
        <v>0</v>
      </c>
      <c r="F23" s="96">
        <f>INDEX('1. závod'!$A:$BX,$D23+5,INDEX('Základní list'!$B:$B,MATCH($C23,'Základní list'!$A:$A,0),1)+1)</f>
      </c>
      <c r="G23" s="17">
        <f>INDEX('1. závod'!$A:$BX,$D23+5,INDEX('Základní list'!$B:$B,MATCH($C23,'Základní list'!$A:$A,0),1)-2)</f>
      </c>
      <c r="H23" s="97">
        <f>INDEX('1. závod'!$A:$BX,$D23+5,INDEX('Základní list'!$B:$B,MATCH($C23,'Základní list'!$A:$A,0),1)-1)</f>
      </c>
      <c r="I23" s="9" t="s">
        <v>23</v>
      </c>
      <c r="J23" s="9">
        <v>4</v>
      </c>
      <c r="K23" s="96">
        <f>INDEX('2. závod'!$A:$BX,$J23+5,INDEX('Základní list'!$B:$B,MATCH($I23,'Základní list'!$A:$A,0),1))</f>
        <v>0</v>
      </c>
      <c r="L23" s="96">
        <f>INDEX('2. závod'!$A:$BX,$J23+5,INDEX('Základní list'!$B:$B,MATCH($I23,'Základní list'!$A:$A,0),1)+1)</f>
      </c>
      <c r="M23" s="17">
        <f>INDEX('2. závod'!$A:$BX,$J23+5,INDEX('Základní list'!$B:$B,MATCH($I23,'Základní list'!$A:$A,0),1)-2)</f>
      </c>
      <c r="N23" s="98">
        <f>INDEX('2. závod'!$A:$BX,$J23+5,INDEX('Základní list'!$B:$B,MATCH($I23,'Základní list'!$A:$A,0),1)-1)</f>
      </c>
    </row>
    <row r="24" spans="2:14" ht="31.5" customHeight="1">
      <c r="B24" s="95">
        <v>17</v>
      </c>
      <c r="C24" s="9" t="s">
        <v>23</v>
      </c>
      <c r="D24" s="9">
        <v>5</v>
      </c>
      <c r="E24" s="96">
        <f>INDEX('1. závod'!$A:$BX,$D24+5,INDEX('Základní list'!$B:$B,MATCH($C24,'Základní list'!$A:$A,0),1))</f>
        <v>0</v>
      </c>
      <c r="F24" s="96">
        <f>INDEX('1. závod'!$A:$BX,$D24+5,INDEX('Základní list'!$B:$B,MATCH($C24,'Základní list'!$A:$A,0),1)+1)</f>
      </c>
      <c r="G24" s="17">
        <f>INDEX('1. závod'!$A:$BX,$D24+5,INDEX('Základní list'!$B:$B,MATCH($C24,'Základní list'!$A:$A,0),1)-2)</f>
      </c>
      <c r="H24" s="97">
        <f>INDEX('1. závod'!$A:$BX,$D24+5,INDEX('Základní list'!$B:$B,MATCH($C24,'Základní list'!$A:$A,0),1)-1)</f>
      </c>
      <c r="I24" s="9" t="s">
        <v>23</v>
      </c>
      <c r="J24" s="9">
        <v>5</v>
      </c>
      <c r="K24" s="96">
        <f>INDEX('2. závod'!$A:$BX,$J24+5,INDEX('Základní list'!$B:$B,MATCH($I24,'Základní list'!$A:$A,0),1))</f>
        <v>0</v>
      </c>
      <c r="L24" s="96">
        <f>INDEX('2. závod'!$A:$BX,$J24+5,INDEX('Základní list'!$B:$B,MATCH($I24,'Základní list'!$A:$A,0),1)+1)</f>
      </c>
      <c r="M24" s="17">
        <f>INDEX('2. závod'!$A:$BX,$J24+5,INDEX('Základní list'!$B:$B,MATCH($I24,'Základní list'!$A:$A,0),1)-2)</f>
      </c>
      <c r="N24" s="98">
        <f>INDEX('2. závod'!$A:$BX,$J24+5,INDEX('Základní list'!$B:$B,MATCH($I24,'Základní list'!$A:$A,0),1)-1)</f>
      </c>
    </row>
    <row r="25" spans="2:14" ht="31.5" customHeight="1">
      <c r="B25" s="95">
        <v>18</v>
      </c>
      <c r="C25" s="9" t="s">
        <v>23</v>
      </c>
      <c r="D25" s="9">
        <v>6</v>
      </c>
      <c r="E25" s="96">
        <f>INDEX('1. závod'!$A:$BX,$D25+5,INDEX('Základní list'!$B:$B,MATCH($C25,'Základní list'!$A:$A,0),1))</f>
        <v>0</v>
      </c>
      <c r="F25" s="96">
        <f>INDEX('1. závod'!$A:$BX,$D25+5,INDEX('Základní list'!$B:$B,MATCH($C25,'Základní list'!$A:$A,0),1)+1)</f>
      </c>
      <c r="G25" s="17">
        <f>INDEX('1. závod'!$A:$BX,$D25+5,INDEX('Základní list'!$B:$B,MATCH($C25,'Základní list'!$A:$A,0),1)-2)</f>
      </c>
      <c r="H25" s="97">
        <f>INDEX('1. závod'!$A:$BX,$D25+5,INDEX('Základní list'!$B:$B,MATCH($C25,'Základní list'!$A:$A,0),1)-1)</f>
      </c>
      <c r="I25" s="9" t="s">
        <v>23</v>
      </c>
      <c r="J25" s="9">
        <v>6</v>
      </c>
      <c r="K25" s="96">
        <f>INDEX('2. závod'!$A:$BX,$J25+5,INDEX('Základní list'!$B:$B,MATCH($I25,'Základní list'!$A:$A,0),1))</f>
        <v>0</v>
      </c>
      <c r="L25" s="96">
        <f>INDEX('2. závod'!$A:$BX,$J25+5,INDEX('Základní list'!$B:$B,MATCH($I25,'Základní list'!$A:$A,0),1)+1)</f>
      </c>
      <c r="M25" s="17">
        <f>INDEX('2. závod'!$A:$BX,$J25+5,INDEX('Základní list'!$B:$B,MATCH($I25,'Základní list'!$A:$A,0),1)-2)</f>
      </c>
      <c r="N25" s="98">
        <f>INDEX('2. závod'!$A:$BX,$J25+5,INDEX('Základní list'!$B:$B,MATCH($I25,'Základní list'!$A:$A,0),1)-1)</f>
      </c>
    </row>
    <row r="26" spans="2:14" ht="31.5" customHeight="1">
      <c r="B26" s="95">
        <v>19</v>
      </c>
      <c r="C26" s="9" t="s">
        <v>23</v>
      </c>
      <c r="D26" s="9">
        <v>7</v>
      </c>
      <c r="E26" s="96">
        <f>INDEX('1. závod'!$A:$BX,$D26+5,INDEX('Základní list'!$B:$B,MATCH($C26,'Základní list'!$A:$A,0),1))</f>
        <v>0</v>
      </c>
      <c r="F26" s="96">
        <f>INDEX('1. závod'!$A:$BX,$D26+5,INDEX('Základní list'!$B:$B,MATCH($C26,'Základní list'!$A:$A,0),1)+1)</f>
      </c>
      <c r="G26" s="17">
        <f>INDEX('1. závod'!$A:$BX,$D26+5,INDEX('Základní list'!$B:$B,MATCH($C26,'Základní list'!$A:$A,0),1)-2)</f>
      </c>
      <c r="H26" s="97">
        <f>INDEX('1. závod'!$A:$BX,$D26+5,INDEX('Základní list'!$B:$B,MATCH($C26,'Základní list'!$A:$A,0),1)-1)</f>
      </c>
      <c r="I26" s="9" t="s">
        <v>23</v>
      </c>
      <c r="J26" s="9">
        <v>7</v>
      </c>
      <c r="K26" s="96">
        <f>INDEX('2. závod'!$A:$BX,$J26+5,INDEX('Základní list'!$B:$B,MATCH($I26,'Základní list'!$A:$A,0),1))</f>
        <v>0</v>
      </c>
      <c r="L26" s="96">
        <f>INDEX('2. závod'!$A:$BX,$J26+5,INDEX('Základní list'!$B:$B,MATCH($I26,'Základní list'!$A:$A,0),1)+1)</f>
      </c>
      <c r="M26" s="17">
        <f>INDEX('2. závod'!$A:$BX,$J26+5,INDEX('Základní list'!$B:$B,MATCH($I26,'Základní list'!$A:$A,0),1)-2)</f>
      </c>
      <c r="N26" s="98">
        <f>INDEX('2. závod'!$A:$BX,$J26+5,INDEX('Základní list'!$B:$B,MATCH($I26,'Základní list'!$A:$A,0),1)-1)</f>
      </c>
    </row>
    <row r="27" spans="2:14" ht="31.5" customHeight="1">
      <c r="B27" s="95">
        <v>20</v>
      </c>
      <c r="C27" s="9" t="s">
        <v>23</v>
      </c>
      <c r="D27" s="9">
        <v>8</v>
      </c>
      <c r="E27" s="96">
        <f>INDEX('1. závod'!$A:$BX,$D27+5,INDEX('Základní list'!$B:$B,MATCH($C27,'Základní list'!$A:$A,0),1))</f>
        <v>0</v>
      </c>
      <c r="F27" s="96">
        <f>INDEX('1. závod'!$A:$BX,$D27+5,INDEX('Základní list'!$B:$B,MATCH($C27,'Základní list'!$A:$A,0),1)+1)</f>
      </c>
      <c r="G27" s="17">
        <f>INDEX('1. závod'!$A:$BX,$D27+5,INDEX('Základní list'!$B:$B,MATCH($C27,'Základní list'!$A:$A,0),1)-2)</f>
      </c>
      <c r="H27" s="97">
        <f>INDEX('1. závod'!$A:$BX,$D27+5,INDEX('Základní list'!$B:$B,MATCH($C27,'Základní list'!$A:$A,0),1)-1)</f>
      </c>
      <c r="I27" s="9" t="s">
        <v>23</v>
      </c>
      <c r="J27" s="9">
        <v>8</v>
      </c>
      <c r="K27" s="96">
        <f>INDEX('2. závod'!$A:$BX,$J27+5,INDEX('Základní list'!$B:$B,MATCH($I27,'Základní list'!$A:$A,0),1))</f>
        <v>0</v>
      </c>
      <c r="L27" s="96">
        <f>INDEX('2. závod'!$A:$BX,$J27+5,INDEX('Základní list'!$B:$B,MATCH($I27,'Základní list'!$A:$A,0),1)+1)</f>
      </c>
      <c r="M27" s="17">
        <f>INDEX('2. závod'!$A:$BX,$J27+5,INDEX('Základní list'!$B:$B,MATCH($I27,'Základní list'!$A:$A,0),1)-2)</f>
      </c>
      <c r="N27" s="98">
        <f>INDEX('2. závod'!$A:$BX,$J27+5,INDEX('Základní list'!$B:$B,MATCH($I27,'Základní list'!$A:$A,0),1)-1)</f>
      </c>
    </row>
    <row r="28" spans="2:14" ht="31.5" customHeight="1">
      <c r="B28" s="95">
        <v>21</v>
      </c>
      <c r="C28" s="9" t="s">
        <v>23</v>
      </c>
      <c r="D28" s="9">
        <v>9</v>
      </c>
      <c r="E28" s="96">
        <f>INDEX('1. závod'!$A:$BX,$D28+5,INDEX('Základní list'!$B:$B,MATCH($C28,'Základní list'!$A:$A,0),1))</f>
        <v>0</v>
      </c>
      <c r="F28" s="96">
        <f>INDEX('1. závod'!$A:$BX,$D28+5,INDEX('Základní list'!$B:$B,MATCH($C28,'Základní list'!$A:$A,0),1)+1)</f>
      </c>
      <c r="G28" s="17">
        <f>INDEX('1. závod'!$A:$BX,$D28+5,INDEX('Základní list'!$B:$B,MATCH($C28,'Základní list'!$A:$A,0),1)-2)</f>
      </c>
      <c r="H28" s="97">
        <f>INDEX('1. závod'!$A:$BX,$D28+5,INDEX('Základní list'!$B:$B,MATCH($C28,'Základní list'!$A:$A,0),1)-1)</f>
      </c>
      <c r="I28" s="9" t="s">
        <v>23</v>
      </c>
      <c r="J28" s="9">
        <v>9</v>
      </c>
      <c r="K28" s="96">
        <f>INDEX('2. závod'!$A:$BX,$J28+5,INDEX('Základní list'!$B:$B,MATCH($I28,'Základní list'!$A:$A,0),1))</f>
        <v>0</v>
      </c>
      <c r="L28" s="96">
        <f>INDEX('2. závod'!$A:$BX,$J28+5,INDEX('Základní list'!$B:$B,MATCH($I28,'Základní list'!$A:$A,0),1)+1)</f>
      </c>
      <c r="M28" s="17">
        <f>INDEX('2. závod'!$A:$BX,$J28+5,INDEX('Základní list'!$B:$B,MATCH($I28,'Základní list'!$A:$A,0),1)-2)</f>
      </c>
      <c r="N28" s="98">
        <f>INDEX('2. závod'!$A:$BX,$J28+5,INDEX('Základní list'!$B:$B,MATCH($I28,'Základní list'!$A:$A,0),1)-1)</f>
      </c>
    </row>
    <row r="29" spans="2:14" ht="31.5" customHeight="1">
      <c r="B29" s="95">
        <v>22</v>
      </c>
      <c r="C29" s="9" t="s">
        <v>23</v>
      </c>
      <c r="D29" s="9">
        <v>10</v>
      </c>
      <c r="E29" s="96">
        <f>INDEX('1. závod'!$A:$BX,$D29+5,INDEX('Základní list'!$B:$B,MATCH($C29,'Základní list'!$A:$A,0),1))</f>
        <v>0</v>
      </c>
      <c r="F29" s="96">
        <f>INDEX('1. závod'!$A:$BX,$D29+5,INDEX('Základní list'!$B:$B,MATCH($C29,'Základní list'!$A:$A,0),1)+1)</f>
      </c>
      <c r="G29" s="17">
        <f>INDEX('1. závod'!$A:$BX,$D29+5,INDEX('Základní list'!$B:$B,MATCH($C29,'Základní list'!$A:$A,0),1)-2)</f>
      </c>
      <c r="H29" s="97">
        <f>INDEX('1. závod'!$A:$BX,$D29+5,INDEX('Základní list'!$B:$B,MATCH($C29,'Základní list'!$A:$A,0),1)-1)</f>
      </c>
      <c r="I29" s="9" t="s">
        <v>23</v>
      </c>
      <c r="J29" s="9">
        <v>10</v>
      </c>
      <c r="K29" s="96">
        <f>INDEX('2. závod'!$A:$BX,$J29+5,INDEX('Základní list'!$B:$B,MATCH($I29,'Základní list'!$A:$A,0),1))</f>
        <v>0</v>
      </c>
      <c r="L29" s="96">
        <f>INDEX('2. závod'!$A:$BX,$J29+5,INDEX('Základní list'!$B:$B,MATCH($I29,'Základní list'!$A:$A,0),1)+1)</f>
      </c>
      <c r="M29" s="17">
        <f>INDEX('2. závod'!$A:$BX,$J29+5,INDEX('Základní list'!$B:$B,MATCH($I29,'Základní list'!$A:$A,0),1)-2)</f>
      </c>
      <c r="N29" s="98">
        <f>INDEX('2. závod'!$A:$BX,$J29+5,INDEX('Základní list'!$B:$B,MATCH($I29,'Základní list'!$A:$A,0),1)-1)</f>
      </c>
    </row>
    <row r="30" spans="1:14" ht="31.5" customHeight="1">
      <c r="A30" s="101"/>
      <c r="B30" s="95">
        <v>23</v>
      </c>
      <c r="C30" s="9" t="s">
        <v>23</v>
      </c>
      <c r="D30" s="9">
        <v>11</v>
      </c>
      <c r="E30" s="96">
        <f>INDEX('1. závod'!$A:$BX,$D30+5,INDEX('Základní list'!$B:$B,MATCH($C30,'Základní list'!$A:$A,0),1))</f>
        <v>0</v>
      </c>
      <c r="F30" s="96">
        <f>INDEX('1. závod'!$A:$BX,$D30+5,INDEX('Základní list'!$B:$B,MATCH($C30,'Základní list'!$A:$A,0),1)+1)</f>
      </c>
      <c r="G30" s="17">
        <f>INDEX('1. závod'!$A:$BX,$D30+5,INDEX('Základní list'!$B:$B,MATCH($C30,'Základní list'!$A:$A,0),1)-2)</f>
      </c>
      <c r="H30" s="97">
        <f>INDEX('1. závod'!$A:$BX,$D30+5,INDEX('Základní list'!$B:$B,MATCH($C30,'Základní list'!$A:$A,0),1)-1)</f>
      </c>
      <c r="I30" s="9" t="s">
        <v>23</v>
      </c>
      <c r="J30" s="9">
        <v>11</v>
      </c>
      <c r="K30" s="96">
        <f>INDEX('2. závod'!$A:$BX,$J30+5,INDEX('Základní list'!$B:$B,MATCH($I30,'Základní list'!$A:$A,0),1))</f>
        <v>0</v>
      </c>
      <c r="L30" s="96">
        <f>INDEX('2. závod'!$A:$BX,$J30+5,INDEX('Základní list'!$B:$B,MATCH($I30,'Základní list'!$A:$A,0),1)+1)</f>
      </c>
      <c r="M30" s="17">
        <f>INDEX('2. závod'!$A:$BX,$J30+5,INDEX('Základní list'!$B:$B,MATCH($I30,'Základní list'!$A:$A,0),1)-2)</f>
      </c>
      <c r="N30" s="98">
        <f>INDEX('2. závod'!$A:$BX,$J30+5,INDEX('Základní list'!$B:$B,MATCH($I30,'Základní list'!$A:$A,0),1)-1)</f>
      </c>
    </row>
    <row r="31" spans="2:14" ht="31.5" customHeight="1">
      <c r="B31" s="95">
        <v>24</v>
      </c>
      <c r="C31" s="9" t="s">
        <v>23</v>
      </c>
      <c r="D31" s="9">
        <v>12</v>
      </c>
      <c r="E31" s="96">
        <f>INDEX('1. závod'!$A:$BX,$D31+5,INDEX('Základní list'!$B:$B,MATCH($C31,'Základní list'!$A:$A,0),1))</f>
        <v>0</v>
      </c>
      <c r="F31" s="96">
        <f>INDEX('1. závod'!$A:$BX,$D31+5,INDEX('Základní list'!$B:$B,MATCH($C31,'Základní list'!$A:$A,0),1)+1)</f>
      </c>
      <c r="G31" s="17">
        <f>INDEX('1. závod'!$A:$BX,$D31+5,INDEX('Základní list'!$B:$B,MATCH($C31,'Základní list'!$A:$A,0),1)-2)</f>
      </c>
      <c r="H31" s="97">
        <f>INDEX('1. závod'!$A:$BX,$D31+5,INDEX('Základní list'!$B:$B,MATCH($C31,'Základní list'!$A:$A,0),1)-1)</f>
      </c>
      <c r="I31" s="9" t="s">
        <v>23</v>
      </c>
      <c r="J31" s="9">
        <v>12</v>
      </c>
      <c r="K31" s="96">
        <f>INDEX('2. závod'!$A:$BX,$J31+5,INDEX('Základní list'!$B:$B,MATCH($I31,'Základní list'!$A:$A,0),1))</f>
        <v>0</v>
      </c>
      <c r="L31" s="96">
        <f>INDEX('2. závod'!$A:$BX,$J31+5,INDEX('Základní list'!$B:$B,MATCH($I31,'Základní list'!$A:$A,0),1)+1)</f>
      </c>
      <c r="M31" s="17">
        <f>INDEX('2. závod'!$A:$BX,$J31+5,INDEX('Základní list'!$B:$B,MATCH($I31,'Základní list'!$A:$A,0),1)-2)</f>
      </c>
      <c r="N31" s="98">
        <f>INDEX('2. závod'!$A:$BX,$J31+5,INDEX('Základní list'!$B:$B,MATCH($I31,'Základní list'!$A:$A,0),1)-1)</f>
      </c>
    </row>
    <row r="32" spans="2:14" ht="31.5" customHeight="1">
      <c r="B32" s="95">
        <v>24</v>
      </c>
      <c r="C32" s="9" t="s">
        <v>23</v>
      </c>
      <c r="D32" s="9">
        <v>13</v>
      </c>
      <c r="E32" s="96">
        <f>INDEX('1. závod'!$A:$BX,$D32+5,INDEX('Základní list'!$B:$B,MATCH($C32,'Základní list'!$A:$A,0),1))</f>
        <v>0</v>
      </c>
      <c r="F32" s="96">
        <f>INDEX('1. závod'!$A:$BX,$D32+5,INDEX('Základní list'!$B:$B,MATCH($C32,'Základní list'!$A:$A,0),1)+1)</f>
      </c>
      <c r="G32" s="17">
        <f>INDEX('1. závod'!$A:$BX,$D32+5,INDEX('Základní list'!$B:$B,MATCH($C32,'Základní list'!$A:$A,0),1)-2)</f>
      </c>
      <c r="H32" s="97">
        <f>INDEX('1. závod'!$A:$BX,$D32+5,INDEX('Základní list'!$B:$B,MATCH($C32,'Základní list'!$A:$A,0),1)-1)</f>
      </c>
      <c r="I32" s="9" t="s">
        <v>23</v>
      </c>
      <c r="J32" s="9">
        <v>13</v>
      </c>
      <c r="K32" s="96">
        <f>INDEX('2. závod'!$A:$BX,$J32+5,INDEX('Základní list'!$B:$B,MATCH($I32,'Základní list'!$A:$A,0),1))</f>
        <v>0</v>
      </c>
      <c r="L32" s="96">
        <f>INDEX('2. závod'!$A:$BX,$J32+5,INDEX('Základní list'!$B:$B,MATCH($I32,'Základní list'!$A:$A,0),1)+1)</f>
      </c>
      <c r="M32" s="17">
        <f>INDEX('2. závod'!$A:$BX,$J32+5,INDEX('Základní list'!$B:$B,MATCH($I32,'Základní list'!$A:$A,0),1)-2)</f>
      </c>
      <c r="N32" s="98">
        <f>INDEX('2. závod'!$A:$BX,$J32+5,INDEX('Základní list'!$B:$B,MATCH($I32,'Základní list'!$A:$A,0),1)-1)</f>
      </c>
    </row>
    <row r="33" spans="2:14" ht="31.5" customHeight="1">
      <c r="B33" s="95">
        <v>24</v>
      </c>
      <c r="C33" s="9" t="s">
        <v>23</v>
      </c>
      <c r="D33" s="9">
        <v>14</v>
      </c>
      <c r="E33" s="96">
        <f>INDEX('1. závod'!$A:$BX,$D33+5,INDEX('Základní list'!$B:$B,MATCH($C33,'Základní list'!$A:$A,0),1))</f>
        <v>0</v>
      </c>
      <c r="F33" s="96">
        <f>INDEX('1. závod'!$A:$BX,$D33+5,INDEX('Základní list'!$B:$B,MATCH($C33,'Základní list'!$A:$A,0),1)+1)</f>
      </c>
      <c r="G33" s="17">
        <f>INDEX('1. závod'!$A:$BX,$D33+5,INDEX('Základní list'!$B:$B,MATCH($C33,'Základní list'!$A:$A,0),1)-2)</f>
      </c>
      <c r="H33" s="97">
        <f>INDEX('1. závod'!$A:$BX,$D33+5,INDEX('Základní list'!$B:$B,MATCH($C33,'Základní list'!$A:$A,0),1)-1)</f>
      </c>
      <c r="I33" s="9" t="s">
        <v>23</v>
      </c>
      <c r="J33" s="9">
        <v>14</v>
      </c>
      <c r="K33" s="96">
        <f>INDEX('2. závod'!$A:$BX,$J33+5,INDEX('Základní list'!$B:$B,MATCH($I33,'Základní list'!$A:$A,0),1))</f>
        <v>0</v>
      </c>
      <c r="L33" s="96">
        <f>INDEX('2. závod'!$A:$BX,$J33+5,INDEX('Základní list'!$B:$B,MATCH($I33,'Základní list'!$A:$A,0),1)+1)</f>
      </c>
      <c r="M33" s="17">
        <f>INDEX('2. závod'!$A:$BX,$J33+5,INDEX('Základní list'!$B:$B,MATCH($I33,'Základní list'!$A:$A,0),1)-2)</f>
      </c>
      <c r="N33" s="98">
        <f>INDEX('2. závod'!$A:$BX,$J33+5,INDEX('Základní list'!$B:$B,MATCH($I33,'Základní list'!$A:$A,0),1)-1)</f>
      </c>
    </row>
    <row r="34" spans="2:14" ht="31.5" customHeight="1">
      <c r="B34" s="95">
        <v>24</v>
      </c>
      <c r="C34" s="9" t="s">
        <v>23</v>
      </c>
      <c r="D34" s="9">
        <v>15</v>
      </c>
      <c r="E34" s="96">
        <f>INDEX('1. závod'!$A:$BX,$D34+5,INDEX('Základní list'!$B:$B,MATCH($C34,'Základní list'!$A:$A,0),1))</f>
        <v>0</v>
      </c>
      <c r="F34" s="96">
        <f>INDEX('1. závod'!$A:$BX,$D34+5,INDEX('Základní list'!$B:$B,MATCH($C34,'Základní list'!$A:$A,0),1)+1)</f>
      </c>
      <c r="G34" s="17">
        <f>INDEX('1. závod'!$A:$BX,$D34+5,INDEX('Základní list'!$B:$B,MATCH($C34,'Základní list'!$A:$A,0),1)-2)</f>
      </c>
      <c r="H34" s="97">
        <f>INDEX('1. závod'!$A:$BX,$D34+5,INDEX('Základní list'!$B:$B,MATCH($C34,'Základní list'!$A:$A,0),1)-1)</f>
      </c>
      <c r="I34" s="9" t="s">
        <v>23</v>
      </c>
      <c r="J34" s="9">
        <v>15</v>
      </c>
      <c r="K34" s="96">
        <f>INDEX('2. závod'!$A:$BX,$J34+5,INDEX('Základní list'!$B:$B,MATCH($I34,'Základní list'!$A:$A,0),1))</f>
        <v>0</v>
      </c>
      <c r="L34" s="96">
        <f>INDEX('2. závod'!$A:$BX,$J34+5,INDEX('Základní list'!$B:$B,MATCH($I34,'Základní list'!$A:$A,0),1)+1)</f>
      </c>
      <c r="M34" s="17">
        <f>INDEX('2. závod'!$A:$BX,$J34+5,INDEX('Základní list'!$B:$B,MATCH($I34,'Základní list'!$A:$A,0),1)-2)</f>
      </c>
      <c r="N34" s="98">
        <f>INDEX('2. závod'!$A:$BX,$J34+5,INDEX('Základní list'!$B:$B,MATCH($I34,'Základní list'!$A:$A,0),1)-1)</f>
      </c>
    </row>
    <row r="35" spans="2:14" ht="31.5" customHeight="1">
      <c r="B35" s="95">
        <v>25</v>
      </c>
      <c r="C35" s="9" t="s">
        <v>24</v>
      </c>
      <c r="D35" s="9">
        <v>1</v>
      </c>
      <c r="E35" s="96">
        <f>INDEX('1. závod'!$A:$BX,$D35+5,INDEX('Základní list'!$B:$B,MATCH($C35,'Základní list'!$A:$A,0),1))</f>
        <v>0</v>
      </c>
      <c r="F35" s="96">
        <f>INDEX('1. závod'!$A:$BX,$D35+5,INDEX('Základní list'!$B:$B,MATCH($C35,'Základní list'!$A:$A,0),1)+1)</f>
      </c>
      <c r="G35" s="17">
        <f>INDEX('1. závod'!$A:$BX,$D35+5,INDEX('Základní list'!$B:$B,MATCH($C35,'Základní list'!$A:$A,0),1)-2)</f>
      </c>
      <c r="H35" s="97">
        <f>INDEX('1. závod'!$A:$BX,$D35+5,INDEX('Základní list'!$B:$B,MATCH($C35,'Základní list'!$A:$A,0),1)-1)</f>
      </c>
      <c r="I35" s="9" t="s">
        <v>24</v>
      </c>
      <c r="J35" s="9">
        <v>1</v>
      </c>
      <c r="K35" s="96">
        <f>INDEX('2. závod'!$A:$BX,$J35+5,INDEX('Základní list'!$B:$B,MATCH($I35,'Základní list'!$A:$A,0),1))</f>
        <v>0</v>
      </c>
      <c r="L35" s="96">
        <f>INDEX('2. závod'!$A:$BX,$J35+5,INDEX('Základní list'!$B:$B,MATCH($I35,'Základní list'!$A:$A,0),1)+1)</f>
      </c>
      <c r="M35" s="17">
        <f>INDEX('2. závod'!$A:$BX,$J35+5,INDEX('Základní list'!$B:$B,MATCH($I35,'Základní list'!$A:$A,0),1)-2)</f>
      </c>
      <c r="N35" s="98">
        <f>INDEX('2. závod'!$A:$BX,$J35+5,INDEX('Základní list'!$B:$B,MATCH($I35,'Základní list'!$A:$A,0),1)-1)</f>
      </c>
    </row>
    <row r="36" spans="2:14" ht="31.5" customHeight="1">
      <c r="B36" s="95">
        <v>26</v>
      </c>
      <c r="C36" s="9" t="s">
        <v>24</v>
      </c>
      <c r="D36" s="9">
        <v>2</v>
      </c>
      <c r="E36" s="96">
        <f>INDEX('1. závod'!$A:$BX,$D36+5,INDEX('Základní list'!$B:$B,MATCH($C36,'Základní list'!$A:$A,0),1))</f>
        <v>0</v>
      </c>
      <c r="F36" s="96">
        <f>INDEX('1. závod'!$A:$BX,$D36+5,INDEX('Základní list'!$B:$B,MATCH($C36,'Základní list'!$A:$A,0),1)+1)</f>
      </c>
      <c r="G36" s="17">
        <f>INDEX('1. závod'!$A:$BX,$D36+5,INDEX('Základní list'!$B:$B,MATCH($C36,'Základní list'!$A:$A,0),1)-2)</f>
      </c>
      <c r="H36" s="97">
        <f>INDEX('1. závod'!$A:$BX,$D36+5,INDEX('Základní list'!$B:$B,MATCH($C36,'Základní list'!$A:$A,0),1)-1)</f>
      </c>
      <c r="I36" s="9" t="s">
        <v>24</v>
      </c>
      <c r="J36" s="9">
        <v>2</v>
      </c>
      <c r="K36" s="96">
        <f>INDEX('2. závod'!$A:$BX,$J36+5,INDEX('Základní list'!$B:$B,MATCH($I36,'Základní list'!$A:$A,0),1))</f>
        <v>0</v>
      </c>
      <c r="L36" s="96">
        <f>INDEX('2. závod'!$A:$BX,$J36+5,INDEX('Základní list'!$B:$B,MATCH($I36,'Základní list'!$A:$A,0),1)+1)</f>
      </c>
      <c r="M36" s="17">
        <f>INDEX('2. závod'!$A:$BX,$J36+5,INDEX('Základní list'!$B:$B,MATCH($I36,'Základní list'!$A:$A,0),1)-2)</f>
      </c>
      <c r="N36" s="98">
        <f>INDEX('2. závod'!$A:$BX,$J36+5,INDEX('Základní list'!$B:$B,MATCH($I36,'Základní list'!$A:$A,0),1)-1)</f>
      </c>
    </row>
    <row r="37" spans="2:14" ht="31.5" customHeight="1">
      <c r="B37" s="95">
        <v>27</v>
      </c>
      <c r="C37" s="9" t="s">
        <v>24</v>
      </c>
      <c r="D37" s="9">
        <v>3</v>
      </c>
      <c r="E37" s="96">
        <f>INDEX('1. závod'!$A:$BX,$D37+5,INDEX('Základní list'!$B:$B,MATCH($C37,'Základní list'!$A:$A,0),1))</f>
        <v>0</v>
      </c>
      <c r="F37" s="96">
        <f>INDEX('1. závod'!$A:$BX,$D37+5,INDEX('Základní list'!$B:$B,MATCH($C37,'Základní list'!$A:$A,0),1)+1)</f>
      </c>
      <c r="G37" s="17">
        <f>INDEX('1. závod'!$A:$BX,$D37+5,INDEX('Základní list'!$B:$B,MATCH($C37,'Základní list'!$A:$A,0),1)-2)</f>
      </c>
      <c r="H37" s="97">
        <f>INDEX('1. závod'!$A:$BX,$D37+5,INDEX('Základní list'!$B:$B,MATCH($C37,'Základní list'!$A:$A,0),1)-1)</f>
      </c>
      <c r="I37" s="9" t="s">
        <v>24</v>
      </c>
      <c r="J37" s="9">
        <v>3</v>
      </c>
      <c r="K37" s="96">
        <f>INDEX('2. závod'!$A:$BX,$J37+5,INDEX('Základní list'!$B:$B,MATCH($I37,'Základní list'!$A:$A,0),1))</f>
        <v>0</v>
      </c>
      <c r="L37" s="96">
        <f>INDEX('2. závod'!$A:$BX,$J37+5,INDEX('Základní list'!$B:$B,MATCH($I37,'Základní list'!$A:$A,0),1)+1)</f>
      </c>
      <c r="M37" s="17">
        <f>INDEX('2. závod'!$A:$BX,$J37+5,INDEX('Základní list'!$B:$B,MATCH($I37,'Základní list'!$A:$A,0),1)-2)</f>
      </c>
      <c r="N37" s="98">
        <f>INDEX('2. závod'!$A:$BX,$J37+5,INDEX('Základní list'!$B:$B,MATCH($I37,'Základní list'!$A:$A,0),1)-1)</f>
      </c>
    </row>
    <row r="38" spans="2:14" ht="31.5" customHeight="1">
      <c r="B38" s="95">
        <v>28</v>
      </c>
      <c r="C38" s="9" t="s">
        <v>24</v>
      </c>
      <c r="D38" s="9">
        <v>4</v>
      </c>
      <c r="E38" s="96">
        <f>INDEX('1. závod'!$A:$BX,$D38+5,INDEX('Základní list'!$B:$B,MATCH($C38,'Základní list'!$A:$A,0),1))</f>
        <v>0</v>
      </c>
      <c r="F38" s="96">
        <f>INDEX('1. závod'!$A:$BX,$D38+5,INDEX('Základní list'!$B:$B,MATCH($C38,'Základní list'!$A:$A,0),1)+1)</f>
      </c>
      <c r="G38" s="17">
        <f>INDEX('1. závod'!$A:$BX,$D38+5,INDEX('Základní list'!$B:$B,MATCH($C38,'Základní list'!$A:$A,0),1)-2)</f>
      </c>
      <c r="H38" s="97">
        <f>INDEX('1. závod'!$A:$BX,$D38+5,INDEX('Základní list'!$B:$B,MATCH($C38,'Základní list'!$A:$A,0),1)-1)</f>
      </c>
      <c r="I38" s="9" t="s">
        <v>24</v>
      </c>
      <c r="J38" s="9">
        <v>4</v>
      </c>
      <c r="K38" s="96">
        <f>INDEX('2. závod'!$A:$BX,$J38+5,INDEX('Základní list'!$B:$B,MATCH($I38,'Základní list'!$A:$A,0),1))</f>
        <v>0</v>
      </c>
      <c r="L38" s="96">
        <f>INDEX('2. závod'!$A:$BX,$J38+5,INDEX('Základní list'!$B:$B,MATCH($I38,'Základní list'!$A:$A,0),1)+1)</f>
      </c>
      <c r="M38" s="17">
        <f>INDEX('2. závod'!$A:$BX,$J38+5,INDEX('Základní list'!$B:$B,MATCH($I38,'Základní list'!$A:$A,0),1)-2)</f>
      </c>
      <c r="N38" s="98">
        <f>INDEX('2. závod'!$A:$BX,$J38+5,INDEX('Základní list'!$B:$B,MATCH($I38,'Základní list'!$A:$A,0),1)-1)</f>
      </c>
    </row>
    <row r="39" spans="2:14" ht="31.5" customHeight="1">
      <c r="B39" s="95">
        <v>29</v>
      </c>
      <c r="C39" s="9" t="s">
        <v>24</v>
      </c>
      <c r="D39" s="9">
        <v>5</v>
      </c>
      <c r="E39" s="96">
        <f>INDEX('1. závod'!$A:$BX,$D39+5,INDEX('Základní list'!$B:$B,MATCH($C39,'Základní list'!$A:$A,0),1))</f>
        <v>0</v>
      </c>
      <c r="F39" s="96">
        <f>INDEX('1. závod'!$A:$BX,$D39+5,INDEX('Základní list'!$B:$B,MATCH($C39,'Základní list'!$A:$A,0),1)+1)</f>
      </c>
      <c r="G39" s="17">
        <f>INDEX('1. závod'!$A:$BX,$D39+5,INDEX('Základní list'!$B:$B,MATCH($C39,'Základní list'!$A:$A,0),1)-2)</f>
      </c>
      <c r="H39" s="97">
        <f>INDEX('1. závod'!$A:$BX,$D39+5,INDEX('Základní list'!$B:$B,MATCH($C39,'Základní list'!$A:$A,0),1)-1)</f>
      </c>
      <c r="I39" s="9" t="s">
        <v>24</v>
      </c>
      <c r="J39" s="9">
        <v>5</v>
      </c>
      <c r="K39" s="96">
        <f>INDEX('2. závod'!$A:$BX,$J39+5,INDEX('Základní list'!$B:$B,MATCH($I39,'Základní list'!$A:$A,0),1))</f>
        <v>0</v>
      </c>
      <c r="L39" s="96">
        <f>INDEX('2. závod'!$A:$BX,$J39+5,INDEX('Základní list'!$B:$B,MATCH($I39,'Základní list'!$A:$A,0),1)+1)</f>
      </c>
      <c r="M39" s="17">
        <f>INDEX('2. závod'!$A:$BX,$J39+5,INDEX('Základní list'!$B:$B,MATCH($I39,'Základní list'!$A:$A,0),1)-2)</f>
      </c>
      <c r="N39" s="98">
        <f>INDEX('2. závod'!$A:$BX,$J39+5,INDEX('Základní list'!$B:$B,MATCH($I39,'Základní list'!$A:$A,0),1)-1)</f>
      </c>
    </row>
    <row r="40" spans="2:14" ht="31.5" customHeight="1">
      <c r="B40" s="95">
        <v>30</v>
      </c>
      <c r="C40" s="9" t="s">
        <v>24</v>
      </c>
      <c r="D40" s="9">
        <v>6</v>
      </c>
      <c r="E40" s="96">
        <f>INDEX('1. závod'!$A:$BX,$D40+5,INDEX('Základní list'!$B:$B,MATCH($C40,'Základní list'!$A:$A,0),1))</f>
        <v>0</v>
      </c>
      <c r="F40" s="96">
        <f>INDEX('1. závod'!$A:$BX,$D40+5,INDEX('Základní list'!$B:$B,MATCH($C40,'Základní list'!$A:$A,0),1)+1)</f>
      </c>
      <c r="G40" s="17">
        <f>INDEX('1. závod'!$A:$BX,$D40+5,INDEX('Základní list'!$B:$B,MATCH($C40,'Základní list'!$A:$A,0),1)-2)</f>
      </c>
      <c r="H40" s="97">
        <f>INDEX('1. závod'!$A:$BX,$D40+5,INDEX('Základní list'!$B:$B,MATCH($C40,'Základní list'!$A:$A,0),1)-1)</f>
      </c>
      <c r="I40" s="9" t="s">
        <v>24</v>
      </c>
      <c r="J40" s="9">
        <v>6</v>
      </c>
      <c r="K40" s="96">
        <f>INDEX('2. závod'!$A:$BX,$J40+5,INDEX('Základní list'!$B:$B,MATCH($I40,'Základní list'!$A:$A,0),1))</f>
        <v>0</v>
      </c>
      <c r="L40" s="96">
        <f>INDEX('2. závod'!$A:$BX,$J40+5,INDEX('Základní list'!$B:$B,MATCH($I40,'Základní list'!$A:$A,0),1)+1)</f>
      </c>
      <c r="M40" s="17">
        <f>INDEX('2. závod'!$A:$BX,$J40+5,INDEX('Základní list'!$B:$B,MATCH($I40,'Základní list'!$A:$A,0),1)-2)</f>
      </c>
      <c r="N40" s="98">
        <f>INDEX('2. závod'!$A:$BX,$J40+5,INDEX('Základní list'!$B:$B,MATCH($I40,'Základní list'!$A:$A,0),1)-1)</f>
      </c>
    </row>
    <row r="41" spans="2:14" ht="31.5" customHeight="1">
      <c r="B41" s="95">
        <v>31</v>
      </c>
      <c r="C41" s="9" t="s">
        <v>24</v>
      </c>
      <c r="D41" s="9">
        <v>7</v>
      </c>
      <c r="E41" s="96">
        <f>INDEX('1. závod'!$A:$BX,$D41+5,INDEX('Základní list'!$B:$B,MATCH($C41,'Základní list'!$A:$A,0),1))</f>
        <v>0</v>
      </c>
      <c r="F41" s="96">
        <f>INDEX('1. závod'!$A:$BX,$D41+5,INDEX('Základní list'!$B:$B,MATCH($C41,'Základní list'!$A:$A,0),1)+1)</f>
      </c>
      <c r="G41" s="17">
        <f>INDEX('1. závod'!$A:$BX,$D41+5,INDEX('Základní list'!$B:$B,MATCH($C41,'Základní list'!$A:$A,0),1)-2)</f>
      </c>
      <c r="H41" s="97">
        <f>INDEX('1. závod'!$A:$BX,$D41+5,INDEX('Základní list'!$B:$B,MATCH($C41,'Základní list'!$A:$A,0),1)-1)</f>
      </c>
      <c r="I41" s="9" t="s">
        <v>24</v>
      </c>
      <c r="J41" s="9">
        <v>7</v>
      </c>
      <c r="K41" s="96">
        <f>INDEX('2. závod'!$A:$BX,$J41+5,INDEX('Základní list'!$B:$B,MATCH($I41,'Základní list'!$A:$A,0),1))</f>
        <v>0</v>
      </c>
      <c r="L41" s="96">
        <f>INDEX('2. závod'!$A:$BX,$J41+5,INDEX('Základní list'!$B:$B,MATCH($I41,'Základní list'!$A:$A,0),1)+1)</f>
      </c>
      <c r="M41" s="17">
        <f>INDEX('2. závod'!$A:$BX,$J41+5,INDEX('Základní list'!$B:$B,MATCH($I41,'Základní list'!$A:$A,0),1)-2)</f>
      </c>
      <c r="N41" s="98">
        <f>INDEX('2. závod'!$A:$BX,$J41+5,INDEX('Základní list'!$B:$B,MATCH($I41,'Základní list'!$A:$A,0),1)-1)</f>
      </c>
    </row>
    <row r="42" spans="2:14" ht="31.5" customHeight="1">
      <c r="B42" s="95">
        <v>32</v>
      </c>
      <c r="C42" s="9" t="s">
        <v>24</v>
      </c>
      <c r="D42" s="9">
        <v>8</v>
      </c>
      <c r="E42" s="96">
        <f>INDEX('1. závod'!$A:$BX,$D42+5,INDEX('Základní list'!$B:$B,MATCH($C42,'Základní list'!$A:$A,0),1))</f>
        <v>0</v>
      </c>
      <c r="F42" s="96">
        <f>INDEX('1. závod'!$A:$BX,$D42+5,INDEX('Základní list'!$B:$B,MATCH($C42,'Základní list'!$A:$A,0),1)+1)</f>
      </c>
      <c r="G42" s="17">
        <f>INDEX('1. závod'!$A:$BX,$D42+5,INDEX('Základní list'!$B:$B,MATCH($C42,'Základní list'!$A:$A,0),1)-2)</f>
      </c>
      <c r="H42" s="97">
        <f>INDEX('1. závod'!$A:$BX,$D42+5,INDEX('Základní list'!$B:$B,MATCH($C42,'Základní list'!$A:$A,0),1)-1)</f>
      </c>
      <c r="I42" s="9" t="s">
        <v>24</v>
      </c>
      <c r="J42" s="9">
        <v>8</v>
      </c>
      <c r="K42" s="96">
        <f>INDEX('2. závod'!$A:$BX,$J42+5,INDEX('Základní list'!$B:$B,MATCH($I42,'Základní list'!$A:$A,0),1))</f>
        <v>0</v>
      </c>
      <c r="L42" s="96">
        <f>INDEX('2. závod'!$A:$BX,$J42+5,INDEX('Základní list'!$B:$B,MATCH($I42,'Základní list'!$A:$A,0),1)+1)</f>
      </c>
      <c r="M42" s="17">
        <f>INDEX('2. závod'!$A:$BX,$J42+5,INDEX('Základní list'!$B:$B,MATCH($I42,'Základní list'!$A:$A,0),1)-2)</f>
      </c>
      <c r="N42" s="98">
        <f>INDEX('2. závod'!$A:$BX,$J42+5,INDEX('Základní list'!$B:$B,MATCH($I42,'Základní list'!$A:$A,0),1)-1)</f>
      </c>
    </row>
    <row r="43" spans="2:14" ht="31.5" customHeight="1">
      <c r="B43" s="95">
        <v>33</v>
      </c>
      <c r="C43" s="9" t="s">
        <v>24</v>
      </c>
      <c r="D43" s="9">
        <v>9</v>
      </c>
      <c r="E43" s="96">
        <f>INDEX('1. závod'!$A:$BX,$D43+5,INDEX('Základní list'!$B:$B,MATCH($C43,'Základní list'!$A:$A,0),1))</f>
        <v>0</v>
      </c>
      <c r="F43" s="96">
        <f>INDEX('1. závod'!$A:$BX,$D43+5,INDEX('Základní list'!$B:$B,MATCH($C43,'Základní list'!$A:$A,0),1)+1)</f>
      </c>
      <c r="G43" s="17">
        <f>INDEX('1. závod'!$A:$BX,$D43+5,INDEX('Základní list'!$B:$B,MATCH($C43,'Základní list'!$A:$A,0),1)-2)</f>
      </c>
      <c r="H43" s="97">
        <f>INDEX('1. závod'!$A:$BX,$D43+5,INDEX('Základní list'!$B:$B,MATCH($C43,'Základní list'!$A:$A,0),1)-1)</f>
      </c>
      <c r="I43" s="9" t="s">
        <v>24</v>
      </c>
      <c r="J43" s="9">
        <v>9</v>
      </c>
      <c r="K43" s="96">
        <f>INDEX('2. závod'!$A:$BX,$J43+5,INDEX('Základní list'!$B:$B,MATCH($I43,'Základní list'!$A:$A,0),1))</f>
        <v>0</v>
      </c>
      <c r="L43" s="96">
        <f>INDEX('2. závod'!$A:$BX,$J43+5,INDEX('Základní list'!$B:$B,MATCH($I43,'Základní list'!$A:$A,0),1)+1)</f>
      </c>
      <c r="M43" s="17">
        <f>INDEX('2. závod'!$A:$BX,$J43+5,INDEX('Základní list'!$B:$B,MATCH($I43,'Základní list'!$A:$A,0),1)-2)</f>
      </c>
      <c r="N43" s="98">
        <f>INDEX('2. závod'!$A:$BX,$J43+5,INDEX('Základní list'!$B:$B,MATCH($I43,'Základní list'!$A:$A,0),1)-1)</f>
      </c>
    </row>
    <row r="44" spans="2:14" ht="31.5" customHeight="1">
      <c r="B44" s="95">
        <v>34</v>
      </c>
      <c r="C44" s="9" t="s">
        <v>24</v>
      </c>
      <c r="D44" s="9">
        <v>10</v>
      </c>
      <c r="E44" s="96">
        <f>INDEX('1. závod'!$A:$BX,$D44+5,INDEX('Základní list'!$B:$B,MATCH($C44,'Základní list'!$A:$A,0),1))</f>
        <v>0</v>
      </c>
      <c r="F44" s="96">
        <f>INDEX('1. závod'!$A:$BX,$D44+5,INDEX('Základní list'!$B:$B,MATCH($C44,'Základní list'!$A:$A,0),1)+1)</f>
      </c>
      <c r="G44" s="17">
        <f>INDEX('1. závod'!$A:$BX,$D44+5,INDEX('Základní list'!$B:$B,MATCH($C44,'Základní list'!$A:$A,0),1)-2)</f>
      </c>
      <c r="H44" s="97">
        <f>INDEX('1. závod'!$A:$BX,$D44+5,INDEX('Základní list'!$B:$B,MATCH($C44,'Základní list'!$A:$A,0),1)-1)</f>
      </c>
      <c r="I44" s="9" t="s">
        <v>24</v>
      </c>
      <c r="J44" s="9">
        <v>10</v>
      </c>
      <c r="K44" s="96">
        <f>INDEX('2. závod'!$A:$BX,$J44+5,INDEX('Základní list'!$B:$B,MATCH($I44,'Základní list'!$A:$A,0),1))</f>
        <v>0</v>
      </c>
      <c r="L44" s="96">
        <f>INDEX('2. závod'!$A:$BX,$J44+5,INDEX('Základní list'!$B:$B,MATCH($I44,'Základní list'!$A:$A,0),1)+1)</f>
      </c>
      <c r="M44" s="17">
        <f>INDEX('2. závod'!$A:$BX,$J44+5,INDEX('Základní list'!$B:$B,MATCH($I44,'Základní list'!$A:$A,0),1)-2)</f>
      </c>
      <c r="N44" s="98">
        <f>INDEX('2. závod'!$A:$BX,$J44+5,INDEX('Základní list'!$B:$B,MATCH($I44,'Základní list'!$A:$A,0),1)-1)</f>
      </c>
    </row>
    <row r="45" spans="2:14" ht="31.5" customHeight="1">
      <c r="B45" s="95">
        <v>34</v>
      </c>
      <c r="C45" s="9" t="s">
        <v>24</v>
      </c>
      <c r="D45" s="9">
        <v>11</v>
      </c>
      <c r="E45" s="96">
        <f>INDEX('1. závod'!$A:$BX,$D45+5,INDEX('Základní list'!$B:$B,MATCH($C45,'Základní list'!$A:$A,0),1))</f>
        <v>0</v>
      </c>
      <c r="F45" s="96">
        <f>INDEX('1. závod'!$A:$BX,$D45+5,INDEX('Základní list'!$B:$B,MATCH($C45,'Základní list'!$A:$A,0),1)+1)</f>
      </c>
      <c r="G45" s="17">
        <f>INDEX('1. závod'!$A:$BX,$D45+5,INDEX('Základní list'!$B:$B,MATCH($C45,'Základní list'!$A:$A,0),1)-2)</f>
      </c>
      <c r="H45" s="97">
        <f>INDEX('1. závod'!$A:$BX,$D45+5,INDEX('Základní list'!$B:$B,MATCH($C45,'Základní list'!$A:$A,0),1)-1)</f>
      </c>
      <c r="I45" s="9" t="s">
        <v>24</v>
      </c>
      <c r="J45" s="9">
        <v>11</v>
      </c>
      <c r="K45" s="96">
        <f>INDEX('2. závod'!$A:$BX,$J45+5,INDEX('Základní list'!$B:$B,MATCH($I45,'Základní list'!$A:$A,0),1))</f>
        <v>0</v>
      </c>
      <c r="L45" s="96">
        <f>INDEX('2. závod'!$A:$BX,$J45+5,INDEX('Základní list'!$B:$B,MATCH($I45,'Základní list'!$A:$A,0),1)+1)</f>
      </c>
      <c r="M45" s="17">
        <f>INDEX('2. závod'!$A:$BX,$J45+5,INDEX('Základní list'!$B:$B,MATCH($I45,'Základní list'!$A:$A,0),1)-2)</f>
      </c>
      <c r="N45" s="98">
        <f>INDEX('2. závod'!$A:$BX,$J45+5,INDEX('Základní list'!$B:$B,MATCH($I45,'Základní list'!$A:$A,0),1)-1)</f>
      </c>
    </row>
    <row r="46" spans="2:14" ht="31.5" customHeight="1">
      <c r="B46" s="95">
        <v>34</v>
      </c>
      <c r="C46" s="9" t="s">
        <v>24</v>
      </c>
      <c r="D46" s="9">
        <v>12</v>
      </c>
      <c r="E46" s="96">
        <f>INDEX('1. závod'!$A:$BX,$D46+5,INDEX('Základní list'!$B:$B,MATCH($C46,'Základní list'!$A:$A,0),1))</f>
        <v>0</v>
      </c>
      <c r="F46" s="96">
        <f>INDEX('1. závod'!$A:$BX,$D46+5,INDEX('Základní list'!$B:$B,MATCH($C46,'Základní list'!$A:$A,0),1)+1)</f>
      </c>
      <c r="G46" s="17">
        <f>INDEX('1. závod'!$A:$BX,$D46+5,INDEX('Základní list'!$B:$B,MATCH($C46,'Základní list'!$A:$A,0),1)-2)</f>
      </c>
      <c r="H46" s="97">
        <f>INDEX('1. závod'!$A:$BX,$D46+5,INDEX('Základní list'!$B:$B,MATCH($C46,'Základní list'!$A:$A,0),1)-1)</f>
      </c>
      <c r="I46" s="9" t="s">
        <v>24</v>
      </c>
      <c r="J46" s="9">
        <v>12</v>
      </c>
      <c r="K46" s="96">
        <f>INDEX('2. závod'!$A:$BX,$J46+5,INDEX('Základní list'!$B:$B,MATCH($I46,'Základní list'!$A:$A,0),1))</f>
        <v>0</v>
      </c>
      <c r="L46" s="96">
        <f>INDEX('2. závod'!$A:$BX,$J46+5,INDEX('Základní list'!$B:$B,MATCH($I46,'Základní list'!$A:$A,0),1)+1)</f>
      </c>
      <c r="M46" s="17">
        <f>INDEX('2. závod'!$A:$BX,$J46+5,INDEX('Základní list'!$B:$B,MATCH($I46,'Základní list'!$A:$A,0),1)-2)</f>
      </c>
      <c r="N46" s="98">
        <f>INDEX('2. závod'!$A:$BX,$J46+5,INDEX('Základní list'!$B:$B,MATCH($I46,'Základní list'!$A:$A,0),1)-1)</f>
      </c>
    </row>
    <row r="47" spans="2:14" ht="31.5" customHeight="1">
      <c r="B47" s="95">
        <v>34</v>
      </c>
      <c r="C47" s="9" t="s">
        <v>24</v>
      </c>
      <c r="D47" s="9">
        <v>13</v>
      </c>
      <c r="E47" s="96">
        <f>INDEX('1. závod'!$A:$BX,$D47+5,INDEX('Základní list'!$B:$B,MATCH($C47,'Základní list'!$A:$A,0),1))</f>
        <v>0</v>
      </c>
      <c r="F47" s="96">
        <f>INDEX('1. závod'!$A:$BX,$D47+5,INDEX('Základní list'!$B:$B,MATCH($C47,'Základní list'!$A:$A,0),1)+1)</f>
      </c>
      <c r="G47" s="17">
        <f>INDEX('1. závod'!$A:$BX,$D47+5,INDEX('Základní list'!$B:$B,MATCH($C47,'Základní list'!$A:$A,0),1)-2)</f>
      </c>
      <c r="H47" s="97">
        <f>INDEX('1. závod'!$A:$BX,$D47+5,INDEX('Základní list'!$B:$B,MATCH($C47,'Základní list'!$A:$A,0),1)-1)</f>
      </c>
      <c r="I47" s="9" t="s">
        <v>24</v>
      </c>
      <c r="J47" s="9">
        <v>13</v>
      </c>
      <c r="K47" s="96">
        <f>INDEX('2. závod'!$A:$BX,$J47+5,INDEX('Základní list'!$B:$B,MATCH($I47,'Základní list'!$A:$A,0),1))</f>
        <v>0</v>
      </c>
      <c r="L47" s="96">
        <f>INDEX('2. závod'!$A:$BX,$J47+5,INDEX('Základní list'!$B:$B,MATCH($I47,'Základní list'!$A:$A,0),1)+1)</f>
      </c>
      <c r="M47" s="17">
        <f>INDEX('2. závod'!$A:$BX,$J47+5,INDEX('Základní list'!$B:$B,MATCH($I47,'Základní list'!$A:$A,0),1)-2)</f>
      </c>
      <c r="N47" s="98">
        <f>INDEX('2. závod'!$A:$BX,$J47+5,INDEX('Základní list'!$B:$B,MATCH($I47,'Základní list'!$A:$A,0),1)-1)</f>
      </c>
    </row>
    <row r="48" spans="2:14" ht="31.5" customHeight="1">
      <c r="B48" s="95">
        <v>34</v>
      </c>
      <c r="C48" s="9" t="s">
        <v>24</v>
      </c>
      <c r="D48" s="9">
        <v>14</v>
      </c>
      <c r="E48" s="96">
        <f>INDEX('1. závod'!$A:$BX,$D48+5,INDEX('Základní list'!$B:$B,MATCH($C48,'Základní list'!$A:$A,0),1))</f>
        <v>0</v>
      </c>
      <c r="F48" s="96">
        <f>INDEX('1. závod'!$A:$BX,$D48+5,INDEX('Základní list'!$B:$B,MATCH($C48,'Základní list'!$A:$A,0),1)+1)</f>
      </c>
      <c r="G48" s="17">
        <f>INDEX('1. závod'!$A:$BX,$D48+5,INDEX('Základní list'!$B:$B,MATCH($C48,'Základní list'!$A:$A,0),1)-2)</f>
      </c>
      <c r="H48" s="97">
        <f>INDEX('1. závod'!$A:$BX,$D48+5,INDEX('Základní list'!$B:$B,MATCH($C48,'Základní list'!$A:$A,0),1)-1)</f>
      </c>
      <c r="I48" s="9" t="s">
        <v>24</v>
      </c>
      <c r="J48" s="9">
        <v>14</v>
      </c>
      <c r="K48" s="96">
        <f>INDEX('2. závod'!$A:$BX,$J48+5,INDEX('Základní list'!$B:$B,MATCH($I48,'Základní list'!$A:$A,0),1))</f>
        <v>0</v>
      </c>
      <c r="L48" s="96">
        <f>INDEX('2. závod'!$A:$BX,$J48+5,INDEX('Základní list'!$B:$B,MATCH($I48,'Základní list'!$A:$A,0),1)+1)</f>
      </c>
      <c r="M48" s="17">
        <f>INDEX('2. závod'!$A:$BX,$J48+5,INDEX('Základní list'!$B:$B,MATCH($I48,'Základní list'!$A:$A,0),1)-2)</f>
      </c>
      <c r="N48" s="98">
        <f>INDEX('2. závod'!$A:$BX,$J48+5,INDEX('Základní list'!$B:$B,MATCH($I48,'Základní list'!$A:$A,0),1)-1)</f>
      </c>
    </row>
    <row r="49" spans="2:14" ht="31.5" customHeight="1">
      <c r="B49" s="95">
        <v>34</v>
      </c>
      <c r="C49" s="9" t="s">
        <v>24</v>
      </c>
      <c r="D49" s="9">
        <v>15</v>
      </c>
      <c r="E49" s="96">
        <f>INDEX('1. závod'!$A:$BX,$D49+5,INDEX('Základní list'!$B:$B,MATCH($C49,'Základní list'!$A:$A,0),1))</f>
        <v>0</v>
      </c>
      <c r="F49" s="96">
        <f>INDEX('1. závod'!$A:$BX,$D49+5,INDEX('Základní list'!$B:$B,MATCH($C49,'Základní list'!$A:$A,0),1)+1)</f>
      </c>
      <c r="G49" s="17">
        <f>INDEX('1. závod'!$A:$BX,$D49+5,INDEX('Základní list'!$B:$B,MATCH($C49,'Základní list'!$A:$A,0),1)-2)</f>
      </c>
      <c r="H49" s="97">
        <f>INDEX('1. závod'!$A:$BX,$D49+5,INDEX('Základní list'!$B:$B,MATCH($C49,'Základní list'!$A:$A,0),1)-1)</f>
      </c>
      <c r="I49" s="9" t="s">
        <v>24</v>
      </c>
      <c r="J49" s="9">
        <v>15</v>
      </c>
      <c r="K49" s="96">
        <f>INDEX('2. závod'!$A:$BX,$J49+5,INDEX('Základní list'!$B:$B,MATCH($I49,'Základní list'!$A:$A,0),1))</f>
        <v>0</v>
      </c>
      <c r="L49" s="96">
        <f>INDEX('2. závod'!$A:$BX,$J49+5,INDEX('Základní list'!$B:$B,MATCH($I49,'Základní list'!$A:$A,0),1)+1)</f>
      </c>
      <c r="M49" s="17">
        <f>INDEX('2. závod'!$A:$BX,$J49+5,INDEX('Základní list'!$B:$B,MATCH($I49,'Základní list'!$A:$A,0),1)-2)</f>
      </c>
      <c r="N49" s="98">
        <f>INDEX('2. závod'!$A:$BX,$J49+5,INDEX('Základní list'!$B:$B,MATCH($I49,'Základní list'!$A:$A,0),1)-1)</f>
      </c>
    </row>
    <row r="50" spans="3:10" ht="12.75">
      <c r="C50" s="94"/>
      <c r="D50" s="94"/>
      <c r="I50" s="94"/>
      <c r="J50" s="94"/>
    </row>
    <row r="51" spans="3:10" ht="12.75" hidden="1">
      <c r="C51" s="94"/>
      <c r="D51" s="94"/>
      <c r="I51" s="94"/>
      <c r="J51" s="94"/>
    </row>
    <row r="52" spans="3:10" ht="12.75">
      <c r="C52" s="94"/>
      <c r="D52" s="94"/>
      <c r="I52" s="94"/>
      <c r="J52" s="94"/>
    </row>
    <row r="53" spans="3:10" ht="12.75">
      <c r="C53" s="94"/>
      <c r="D53" s="94"/>
      <c r="I53" s="94"/>
      <c r="J53" s="94"/>
    </row>
    <row r="54" spans="3:10" ht="12.75">
      <c r="C54" s="94"/>
      <c r="D54" s="94"/>
      <c r="I54" s="94"/>
      <c r="J54" s="94"/>
    </row>
    <row r="55" spans="3:10" ht="12.75">
      <c r="C55" s="94"/>
      <c r="D55" s="94"/>
      <c r="I55" s="94"/>
      <c r="J55" s="94"/>
    </row>
    <row r="56" spans="3:10" ht="12.75">
      <c r="C56" s="94"/>
      <c r="D56" s="94"/>
      <c r="I56" s="94"/>
      <c r="J56" s="94"/>
    </row>
    <row r="57" spans="3:10" ht="12.75">
      <c r="C57" s="94"/>
      <c r="D57" s="94"/>
      <c r="I57" s="94"/>
      <c r="J57" s="94"/>
    </row>
    <row r="58" spans="3:10" ht="12.75">
      <c r="C58" s="94"/>
      <c r="D58" s="94"/>
      <c r="I58" s="94"/>
      <c r="J58" s="94"/>
    </row>
    <row r="59" spans="3:4" ht="12.75">
      <c r="C59" s="94"/>
      <c r="D59" s="94"/>
    </row>
    <row r="60" spans="3:4" ht="12.75">
      <c r="C60" s="94"/>
      <c r="D60" s="94"/>
    </row>
    <row r="61" spans="3:4" ht="12.75">
      <c r="C61" s="94"/>
      <c r="D61" s="94"/>
    </row>
    <row r="62" spans="3:4" ht="12.75">
      <c r="C62" s="94"/>
      <c r="D62" s="94"/>
    </row>
    <row r="63" spans="3:4" ht="12.75">
      <c r="C63" s="94"/>
      <c r="D63" s="94"/>
    </row>
    <row r="64" spans="3:4" ht="12.75">
      <c r="C64" s="94"/>
      <c r="D64" s="94"/>
    </row>
    <row r="65" spans="3:4" ht="12.75">
      <c r="C65" s="94"/>
      <c r="D65" s="94"/>
    </row>
    <row r="66" spans="3:4" ht="12.75">
      <c r="C66" s="94"/>
      <c r="D66" s="94"/>
    </row>
    <row r="67" spans="3:4" ht="12.75">
      <c r="C67" s="94"/>
      <c r="D67" s="94"/>
    </row>
    <row r="68" spans="3:4" ht="12.75">
      <c r="C68" s="94"/>
      <c r="D68" s="94"/>
    </row>
    <row r="69" spans="3:4" ht="12.75">
      <c r="C69" s="94"/>
      <c r="D69" s="94"/>
    </row>
  </sheetData>
  <sheetProtection selectLockedCells="1" selectUnlockedCells="1"/>
  <autoFilter ref="C4:N49"/>
  <mergeCells count="5">
    <mergeCell ref="B1:AI1"/>
    <mergeCell ref="B2:AI2"/>
    <mergeCell ref="B3:B4"/>
    <mergeCell ref="C3:H3"/>
    <mergeCell ref="I3:N3"/>
  </mergeCells>
  <printOptions horizontalCentered="1"/>
  <pageMargins left="0.19652777777777777" right="0.19652777777777777" top="0.39375000000000004" bottom="0.43333333333333335" header="0.27569444444444446" footer="0.27569444444444446"/>
  <pageSetup fitToHeight="1" fitToWidth="1" horizontalDpi="300" verticalDpi="300" orientation="portrait" paperSize="9" scale="46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showGridLines="0" view="pageBreakPreview" zoomScale="80" zoomScaleSheetLayoutView="80" zoomScalePageLayoutView="0" workbookViewId="0" topLeftCell="A1">
      <selection activeCell="C10" sqref="C10"/>
    </sheetView>
  </sheetViews>
  <sheetFormatPr defaultColWidth="9.00390625" defaultRowHeight="12.75" outlineLevelCol="1"/>
  <cols>
    <col min="1" max="1" width="9.875" style="0" customWidth="1"/>
    <col min="2" max="2" width="5.875" style="0" customWidth="1"/>
    <col min="3" max="3" width="22.125" style="0" customWidth="1"/>
    <col min="4" max="5" width="4.00390625" style="0" customWidth="1"/>
    <col min="6" max="6" width="10.125" style="0" customWidth="1"/>
    <col min="7" max="7" width="6.875" style="0" customWidth="1"/>
    <col min="8" max="8" width="7.00390625" style="0" customWidth="1"/>
    <col min="9" max="9" width="5.625" style="0" customWidth="1"/>
    <col min="10" max="10" width="5.125" style="0" customWidth="1"/>
    <col min="11" max="11" width="5.875" style="0" customWidth="1"/>
    <col min="12" max="12" width="19.875" style="0" customWidth="1"/>
    <col min="13" max="14" width="4.00390625" style="0" customWidth="1"/>
    <col min="15" max="15" width="8.00390625" style="0" customWidth="1" outlineLevel="1"/>
    <col min="16" max="16" width="6.125" style="0" customWidth="1" outlineLevel="1"/>
    <col min="17" max="17" width="7.75390625" style="0" customWidth="1" outlineLevel="1"/>
    <col min="18" max="18" width="5.375" style="0" customWidth="1" outlineLevel="1"/>
    <col min="19" max="19" width="5.125" style="0" customWidth="1" outlineLevel="1"/>
    <col min="20" max="20" width="7.25390625" style="0" customWidth="1" outlineLevel="1"/>
    <col min="21" max="21" width="5.625" style="0" customWidth="1" outlineLevel="1"/>
    <col min="22" max="22" width="5.125" style="0" customWidth="1" outlineLevel="1"/>
    <col min="23" max="24" width="0" style="0" hidden="1" customWidth="1"/>
  </cols>
  <sheetData>
    <row r="1" spans="1:22" s="102" customFormat="1" ht="20.25">
      <c r="A1" s="164" t="s">
        <v>123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s="102" customFormat="1" ht="15">
      <c r="A2" s="165" t="str">
        <f>CONCATENATE('Základní list'!$E$3)</f>
        <v>KP a D 1. kolo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ht="7.5" customHeight="1"/>
    <row r="4" spans="1:22" ht="12.75">
      <c r="A4" s="166" t="s">
        <v>117</v>
      </c>
      <c r="B4" s="167" t="s">
        <v>124</v>
      </c>
      <c r="C4" s="168" t="s">
        <v>90</v>
      </c>
      <c r="D4" s="169" t="s">
        <v>12</v>
      </c>
      <c r="E4" s="169"/>
      <c r="F4" s="169"/>
      <c r="G4" s="169"/>
      <c r="H4" s="169"/>
      <c r="I4" s="169"/>
      <c r="J4" s="169"/>
      <c r="K4" s="167" t="s">
        <v>124</v>
      </c>
      <c r="L4" s="168" t="s">
        <v>90</v>
      </c>
      <c r="M4" s="170" t="s">
        <v>13</v>
      </c>
      <c r="N4" s="170"/>
      <c r="O4" s="170"/>
      <c r="P4" s="170"/>
      <c r="Q4" s="170"/>
      <c r="R4" s="170"/>
      <c r="S4" s="170"/>
      <c r="T4" s="171" t="s">
        <v>125</v>
      </c>
      <c r="U4" s="171"/>
      <c r="V4" s="171"/>
    </row>
    <row r="5" spans="1:22" ht="12.75">
      <c r="A5" s="166"/>
      <c r="B5" s="167"/>
      <c r="C5" s="168"/>
      <c r="D5" s="172" t="s">
        <v>121</v>
      </c>
      <c r="E5" s="172"/>
      <c r="F5" s="173" t="s">
        <v>126</v>
      </c>
      <c r="G5" s="173"/>
      <c r="H5" s="174" t="s">
        <v>127</v>
      </c>
      <c r="I5" s="174"/>
      <c r="J5" s="174"/>
      <c r="K5" s="167"/>
      <c r="L5" s="168"/>
      <c r="M5" s="172" t="s">
        <v>121</v>
      </c>
      <c r="N5" s="172"/>
      <c r="O5" s="173" t="s">
        <v>126</v>
      </c>
      <c r="P5" s="173"/>
      <c r="Q5" s="174" t="s">
        <v>127</v>
      </c>
      <c r="R5" s="174"/>
      <c r="S5" s="174"/>
      <c r="T5" s="171"/>
      <c r="U5" s="171"/>
      <c r="V5" s="171"/>
    </row>
    <row r="6" spans="1:24" ht="15.75">
      <c r="A6" s="166"/>
      <c r="B6" s="167"/>
      <c r="C6" s="168"/>
      <c r="D6" s="103" t="s">
        <v>93</v>
      </c>
      <c r="E6" s="104" t="s">
        <v>94</v>
      </c>
      <c r="F6" s="105" t="s">
        <v>86</v>
      </c>
      <c r="G6" s="104" t="s">
        <v>119</v>
      </c>
      <c r="H6" s="104" t="s">
        <v>86</v>
      </c>
      <c r="I6" s="104" t="s">
        <v>87</v>
      </c>
      <c r="J6" s="106" t="s">
        <v>88</v>
      </c>
      <c r="K6" s="167"/>
      <c r="L6" s="168"/>
      <c r="M6" s="103" t="s">
        <v>93</v>
      </c>
      <c r="N6" s="104" t="s">
        <v>94</v>
      </c>
      <c r="O6" s="105" t="s">
        <v>86</v>
      </c>
      <c r="P6" s="104" t="s">
        <v>119</v>
      </c>
      <c r="Q6" s="104" t="s">
        <v>86</v>
      </c>
      <c r="R6" s="104" t="s">
        <v>87</v>
      </c>
      <c r="S6" s="106" t="s">
        <v>88</v>
      </c>
      <c r="T6" s="107" t="s">
        <v>86</v>
      </c>
      <c r="U6" s="104" t="s">
        <v>87</v>
      </c>
      <c r="V6" s="106" t="s">
        <v>88</v>
      </c>
      <c r="W6" s="40" t="s">
        <v>81</v>
      </c>
      <c r="X6" s="40" t="s">
        <v>82</v>
      </c>
    </row>
    <row r="7" spans="1:24" ht="12.75" customHeight="1">
      <c r="A7" s="175" t="s">
        <v>128</v>
      </c>
      <c r="B7" s="108">
        <f>IF(ISBLANK($C7),"",INDEX('Výsledková listina'!$B:$B,MATCH($C7,'Výsledková listina'!$C:$C,0),1))</f>
        <v>4347</v>
      </c>
      <c r="C7" s="109" t="s">
        <v>107</v>
      </c>
      <c r="D7" s="110" t="str">
        <f>IF(ISBLANK($C7),"",IF(INDEX('Výsledková listina'!$F:$F,MATCH($B7,'Výsledková listina'!$B:$B,0),1)=0,"",INDEX('Výsledková listina'!$F:$F,MATCH($B7,'Výsledková listina'!$B:$B,0),1)))</f>
        <v>A</v>
      </c>
      <c r="E7" s="111">
        <f>IF(ISBLANK($C7),"",IF(INDEX('Výsledková listina'!$G:$G,MATCH($B7,'Výsledková listina'!$B:$B,0),1)=0,"",INDEX('Výsledková listina'!$G:$G,MATCH($B7,'Výsledková listina'!$B:$B,0),1)))</f>
        <v>2</v>
      </c>
      <c r="F7" s="112">
        <f>IF($E7="","",INDEX('1. závod (divize)'!$A:$BX,$E7+5,INDEX('Základní list'!$B:$B,MATCH($D7,'Základní list'!$A:$A,0),1)))</f>
        <v>570</v>
      </c>
      <c r="G7" s="113">
        <f>IF($E7="",COUNTA($A:$A)-3,INDEX('1. závod (divize)'!$A:$BX,$E7+5,INDEX('Základní list'!$B:$B,MATCH($D7,'Základní list'!$A:$A,0),1)+1))</f>
        <v>2</v>
      </c>
      <c r="H7" s="176">
        <f>IF(ISBLANK($A7),"",SUM(F7:F9))</f>
        <v>3540</v>
      </c>
      <c r="I7" s="176">
        <f>IF(ISBLANK($A7),"",SUM(G7:G9))</f>
        <v>6</v>
      </c>
      <c r="J7" s="177">
        <f>IF(ISBLANK($A7),"",RANK(I7,I:I,1))</f>
        <v>1</v>
      </c>
      <c r="K7" s="108">
        <f>IF($L7="","",INDEX('Výsledková listina'!$B:$B,MATCH($L7,'Výsledková listina'!$C:$C,0),1))</f>
        <v>4347</v>
      </c>
      <c r="L7" s="114" t="str">
        <f aca="true" t="shared" si="0" ref="L7:L21">IF(ISBLANK(C7),"",C7)</f>
        <v>Hozman Jan</v>
      </c>
      <c r="M7" s="110" t="str">
        <f>IF($L7="","",IF(INDEX('Výsledková listina'!$J:$J,MATCH($K7,'Výsledková listina'!$B:$B,0),1)=0,"",INDEX('Výsledková listina'!$J:$J,MATCH($K7,'Výsledková listina'!$B:$B,0),1)))</f>
        <v>A</v>
      </c>
      <c r="N7" s="111">
        <f>IF($L7="","",IF(INDEX('Výsledková listina'!$K:$K,MATCH($K7,'Výsledková listina'!$B:$B,0),1)=0,"",INDEX('Výsledková listina'!$K:$K,MATCH($K7,'Výsledková listina'!$B:$B,0),1)))</f>
        <v>5</v>
      </c>
      <c r="O7" s="112">
        <f>IF($N7="","",INDEX('2. závod (divize)'!$A:$BX,$N7+5,INDEX('Základní list'!$B:$B,MATCH($M7,'Základní list'!$A:$A,0),1)))</f>
        <v>1750</v>
      </c>
      <c r="P7" s="113">
        <f>IF($N7="",COUNTA($A:$A)-3,INDEX('2. závod (divize)'!$A:$BX,$N7+5,INDEX('Základní list'!$B:$B,MATCH($M7,'Základní list'!$A:$A,0),1)+1))</f>
        <v>3</v>
      </c>
      <c r="Q7" s="176">
        <f>IF(ISBLANK($A7),"",SUM(O7:O9))</f>
        <v>7250</v>
      </c>
      <c r="R7" s="176">
        <f>IF(ISBLANK($A7),"",SUM(P7:P9))</f>
        <v>6</v>
      </c>
      <c r="S7" s="178">
        <f>IF(ISBLANK($A7),"",RANK(R7,R:R,1))</f>
        <v>1</v>
      </c>
      <c r="T7" s="179">
        <f>IF(ISBLANK($A7),"",SUM(H7,Q7))</f>
        <v>10790</v>
      </c>
      <c r="U7" s="180">
        <f>IF(ISBLANK($A7),"",SUM(I7,R7))</f>
        <v>12</v>
      </c>
      <c r="V7" s="178">
        <f>IF(ISBLANK($A7),"",RANK(U7,U:U,1))</f>
        <v>1</v>
      </c>
      <c r="W7" t="str">
        <f>CONCATENATE(D7,E7)</f>
        <v>A2</v>
      </c>
      <c r="X7" t="str">
        <f>CONCATENATE(M7,N7)</f>
        <v>A5</v>
      </c>
    </row>
    <row r="8" spans="1:24" ht="12.75" customHeight="1">
      <c r="A8" s="175"/>
      <c r="B8" s="115">
        <f>IF(ISBLANK($C8),"",INDEX('Výsledková listina'!$B:$B,MATCH($C8,'Výsledková listina'!$C:$C,0),1))</f>
        <v>4389</v>
      </c>
      <c r="C8" s="116" t="s">
        <v>110</v>
      </c>
      <c r="D8" s="117" t="str">
        <f>IF(ISBLANK($C8),"",IF(INDEX('Výsledková listina'!$F:$F,MATCH($B8,'Výsledková listina'!$B:$B,0),1)=0,"",INDEX('Výsledková listina'!$F:$F,MATCH($B8,'Výsledková listina'!$B:$B,0),1)))</f>
        <v>A</v>
      </c>
      <c r="E8" s="118">
        <f>IF(ISBLANK($C8),"",IF(INDEX('Výsledková listina'!$G:$G,MATCH($B8,'Výsledková listina'!$B:$B,0),1)=0,"",INDEX('Výsledková listina'!$G:$G,MATCH($B8,'Výsledková listina'!$B:$B,0),1)))</f>
        <v>9</v>
      </c>
      <c r="F8" s="119">
        <f>IF($E8="","",INDEX('1. závod (divize)'!$A:$BX,$E8+5,INDEX('Základní list'!$B:$B,MATCH($D8,'Základní list'!$A:$A,0),1)))</f>
        <v>2650</v>
      </c>
      <c r="G8" s="120">
        <f>IF($E8="",COUNTA($A:$A)-3,INDEX('1. závod (divize)'!$A:$BX,$E8+5,INDEX('Základní list'!$B:$B,MATCH($D8,'Základní list'!$A:$A,0),1)+1))</f>
        <v>1</v>
      </c>
      <c r="H8" s="176"/>
      <c r="I8" s="176"/>
      <c r="J8" s="177"/>
      <c r="K8" s="115">
        <f>IF($L8="","",INDEX('Výsledková listina'!$B:$B,MATCH($L8,'Výsledková listina'!$C:$C,0),1))</f>
        <v>4389</v>
      </c>
      <c r="L8" s="121" t="str">
        <f t="shared" si="0"/>
        <v>Duraj Filip</v>
      </c>
      <c r="M8" s="117" t="str">
        <f>IF($L8="","",IF(INDEX('Výsledková listina'!$J:$J,MATCH($K8,'Výsledková listina'!$B:$B,0),1)=0,"",INDEX('Výsledková listina'!$J:$J,MATCH($K8,'Výsledková listina'!$B:$B,0),1)))</f>
        <v>A</v>
      </c>
      <c r="N8" s="118">
        <f>IF($L8="","",IF(INDEX('Výsledková listina'!$K:$K,MATCH($K8,'Výsledková listina'!$B:$B,0),1)=0,"",INDEX('Výsledková listina'!$K:$K,MATCH($K8,'Výsledková listina'!$B:$B,0),1)))</f>
        <v>1</v>
      </c>
      <c r="O8" s="119">
        <f>IF($N8="","",INDEX('2. závod (divize)'!$A:$BX,$N8+5,INDEX('Základní list'!$B:$B,MATCH($M8,'Základní list'!$A:$A,0),1)))</f>
        <v>2870</v>
      </c>
      <c r="P8" s="120">
        <f>IF($N8="",COUNTA($A:$A)-3,INDEX('2. závod (divize)'!$A:$BX,$N8+5,INDEX('Základní list'!$B:$B,MATCH($M8,'Základní list'!$A:$A,0),1)+1))</f>
        <v>1</v>
      </c>
      <c r="Q8" s="176"/>
      <c r="R8" s="176"/>
      <c r="S8" s="178"/>
      <c r="T8" s="179"/>
      <c r="U8" s="180"/>
      <c r="V8" s="178"/>
      <c r="W8" t="str">
        <f>CONCATENATE(D8,E8)</f>
        <v>A9</v>
      </c>
      <c r="X8" t="str">
        <f>CONCATENATE(M8,N8)</f>
        <v>A1</v>
      </c>
    </row>
    <row r="9" spans="1:24" ht="13.5" customHeight="1">
      <c r="A9" s="175"/>
      <c r="B9" s="122">
        <f>IF(ISBLANK($C9),"",INDEX('Výsledková listina'!$B:$B,MATCH($C9,'Výsledková listina'!$C:$C,0),1))</f>
        <v>4378</v>
      </c>
      <c r="C9" s="123" t="s">
        <v>109</v>
      </c>
      <c r="D9" s="124" t="str">
        <f>IF(ISBLANK($C9),"",IF(INDEX('Výsledková listina'!$F:$F,MATCH($B9,'Výsledková listina'!$B:$B,0),1)=0,"",INDEX('Výsledková listina'!$F:$F,MATCH($B9,'Výsledková listina'!$B:$B,0),1)))</f>
        <v>A</v>
      </c>
      <c r="E9" s="125">
        <f>IF(ISBLANK($C9),"",IF(INDEX('Výsledková listina'!$G:$G,MATCH($B9,'Výsledková listina'!$B:$B,0),1)=0,"",INDEX('Výsledková listina'!$G:$G,MATCH($B9,'Výsledková listina'!$B:$B,0),1)))</f>
        <v>1</v>
      </c>
      <c r="F9" s="126">
        <f>IF($E9="","",INDEX('1. závod (divize)'!$A:$BX,$E9+5,INDEX('Základní list'!$B:$B,MATCH($D9,'Základní list'!$A:$A,0),1)))</f>
        <v>320</v>
      </c>
      <c r="G9" s="127">
        <f>IF($E9="",COUNTA($A:$A)-3,INDEX('1. závod (divize)'!$A:$BX,$E9+5,INDEX('Základní list'!$B:$B,MATCH($D9,'Základní list'!$A:$A,0),1)+1))</f>
        <v>3</v>
      </c>
      <c r="H9" s="176"/>
      <c r="I9" s="176"/>
      <c r="J9" s="177"/>
      <c r="K9" s="122">
        <f>IF($L9="","",INDEX('Výsledková listina'!$B:$B,MATCH($L9,'Výsledková listina'!$C:$C,0),1))</f>
        <v>4378</v>
      </c>
      <c r="L9" s="128" t="str">
        <f t="shared" si="0"/>
        <v>Holub David</v>
      </c>
      <c r="M9" s="124" t="str">
        <f>IF($L9="","",IF(INDEX('Výsledková listina'!$J:$J,MATCH($K9,'Výsledková listina'!$B:$B,0),1)=0,"",INDEX('Výsledková listina'!$J:$J,MATCH($K9,'Výsledková listina'!$B:$B,0),1)))</f>
        <v>A</v>
      </c>
      <c r="N9" s="125">
        <f>IF($L9="","",IF(INDEX('Výsledková listina'!$K:$K,MATCH($K9,'Výsledková listina'!$B:$B,0),1)=0,"",INDEX('Výsledková listina'!$K:$K,MATCH($K9,'Výsledková listina'!$B:$B,0),1)))</f>
        <v>9</v>
      </c>
      <c r="O9" s="126">
        <f>IF($N9="","",INDEX('2. závod (divize)'!$A:$BX,$N9+5,INDEX('Základní list'!$B:$B,MATCH($M9,'Základní list'!$A:$A,0),1)))</f>
        <v>2630</v>
      </c>
      <c r="P9" s="127">
        <f>IF($N9="",COUNTA($A:$A)-3,INDEX('2. závod (divize)'!$A:$BX,$N9+5,INDEX('Základní list'!$B:$B,MATCH($M9,'Základní list'!$A:$A,0),1)+1))</f>
        <v>2</v>
      </c>
      <c r="Q9" s="176"/>
      <c r="R9" s="176"/>
      <c r="S9" s="178"/>
      <c r="T9" s="179"/>
      <c r="U9" s="180"/>
      <c r="V9" s="178"/>
      <c r="W9" t="str">
        <f>CONCATENATE(D9,E9)</f>
        <v>A1</v>
      </c>
      <c r="X9" t="str">
        <f>CONCATENATE(M9,N9)</f>
        <v>A9</v>
      </c>
    </row>
    <row r="10" spans="1:24" ht="12.75" customHeight="1">
      <c r="A10" s="175"/>
      <c r="B10" s="108">
        <f>IF(ISBLANK($C10),"",INDEX('Výsledková listina'!$B:$B,MATCH($C10,'Výsledková listina'!$C:$C,0),1))</f>
      </c>
      <c r="C10" s="109"/>
      <c r="D10" s="110">
        <f>IF(ISBLANK($C10),"",IF(INDEX('Výsledková listina'!$F:$F,MATCH($B10,'Výsledková listina'!$B:$B,0),1)=0,"",INDEX('Výsledková listina'!$F:$F,MATCH($B10,'Výsledková listina'!$B:$B,0),1)))</f>
      </c>
      <c r="E10" s="111">
        <f>IF(ISBLANK($C10),"",IF(INDEX('Výsledková listina'!$G:$G,MATCH($B10,'Výsledková listina'!$B:$B,0),1)=0,"",INDEX('Výsledková listina'!$G:$G,MATCH($B10,'Výsledková listina'!$B:$B,0),1)))</f>
      </c>
      <c r="F10" s="112">
        <f>IF($E10="","",INDEX('1. závod (divize)'!$A:$BX,$E10+5,INDEX('Základní list'!$B:$B,MATCH($D10,'Základní list'!$A:$A,0),1)))</f>
      </c>
      <c r="G10" s="113">
        <f>IF($E10="",COUNTA($A:$A)-3,INDEX('1. závod (divize)'!$A:$BX,$E10+5,INDEX('Základní list'!$B:$B,MATCH($D10,'Základní list'!$A:$A,0),1)+1))</f>
        <v>1</v>
      </c>
      <c r="H10" s="176">
        <f>IF(ISBLANK($A10),"",SUM(F10:F12))</f>
      </c>
      <c r="I10" s="176">
        <f>IF(ISBLANK($A10),"",SUM(G10:G12))</f>
      </c>
      <c r="J10" s="177">
        <f>IF(ISBLANK($A10),"",RANK(I10,I:I,1))</f>
      </c>
      <c r="K10" s="108">
        <f>IF($L10="","",INDEX('Výsledková listina'!$B:$B,MATCH($L10,'Výsledková listina'!$C:$C,0),1))</f>
      </c>
      <c r="L10" s="114">
        <f t="shared" si="0"/>
      </c>
      <c r="M10" s="110">
        <f>IF($L10="","",IF(INDEX('Výsledková listina'!$J:$J,MATCH($K10,'Výsledková listina'!$B:$B,0),1)=0,"",INDEX('Výsledková listina'!$J:$J,MATCH($K10,'Výsledková listina'!$B:$B,0),1)))</f>
      </c>
      <c r="N10" s="111">
        <f>IF($L10="","",IF(INDEX('Výsledková listina'!$K:$K,MATCH($K10,'Výsledková listina'!$B:$B,0),1)=0,"",INDEX('Výsledková listina'!$K:$K,MATCH($K10,'Výsledková listina'!$B:$B,0),1)))</f>
      </c>
      <c r="O10" s="112">
        <f>IF($N10="","",INDEX('2. závod (divize)'!$A:$BX,$N10+5,INDEX('Základní list'!$B:$B,MATCH($M10,'Základní list'!$A:$A,0),1)))</f>
      </c>
      <c r="P10" s="113">
        <f>IF($N10="",COUNTA($A:$A)-3,INDEX('2. závod (divize)'!$A:$BX,$N10+5,INDEX('Základní list'!$B:$B,MATCH($M10,'Základní list'!$A:$A,0),1)+1))</f>
        <v>1</v>
      </c>
      <c r="Q10" s="176">
        <f>IF(ISBLANK($A10),"",SUM(O10:O12))</f>
      </c>
      <c r="R10" s="176">
        <f>IF(ISBLANK($A10),"",SUM(P10:P12))</f>
      </c>
      <c r="S10" s="178">
        <f>IF(ISBLANK($A10),"",RANK(R10,R:R,1))</f>
      </c>
      <c r="T10" s="179">
        <f>IF(ISBLANK($A10),"",SUM(H10,Q10))</f>
      </c>
      <c r="U10" s="180">
        <f>IF(ISBLANK($A10),"",SUM(I10,R10))</f>
      </c>
      <c r="V10" s="178">
        <f>IF(ISBLANK($A10),"",RANK(U10,U:U,1))</f>
      </c>
      <c r="W10">
        <f aca="true" t="shared" si="1" ref="W10:W18">CONCATENATE(D10,E10)</f>
      </c>
      <c r="X10">
        <f aca="true" t="shared" si="2" ref="X10:X18">CONCATENATE(M10,N10)</f>
      </c>
    </row>
    <row r="11" spans="1:24" ht="12.75" customHeight="1">
      <c r="A11" s="175"/>
      <c r="B11" s="115">
        <f>IF(ISBLANK($C11),"",INDEX('Výsledková listina'!$B:$B,MATCH($C11,'Výsledková listina'!$C:$C,0),1))</f>
      </c>
      <c r="C11" s="116"/>
      <c r="D11" s="117">
        <f>IF(ISBLANK($C11),"",IF(INDEX('Výsledková listina'!$F:$F,MATCH($B11,'Výsledková listina'!$B:$B,0),1)=0,"",INDEX('Výsledková listina'!$F:$F,MATCH($B11,'Výsledková listina'!$B:$B,0),1)))</f>
      </c>
      <c r="E11" s="118">
        <f>IF(ISBLANK($C11),"",IF(INDEX('Výsledková listina'!$G:$G,MATCH($B11,'Výsledková listina'!$B:$B,0),1)=0,"",INDEX('Výsledková listina'!$G:$G,MATCH($B11,'Výsledková listina'!$B:$B,0),1)))</f>
      </c>
      <c r="F11" s="119">
        <f>IF($E11="","",INDEX('1. závod (divize)'!$A:$BX,$E11+5,INDEX('Základní list'!$B:$B,MATCH($D11,'Základní list'!$A:$A,0),1)))</f>
      </c>
      <c r="G11" s="120">
        <f>IF($E11="",COUNTA($A:$A)-3,INDEX('1. závod (divize)'!$A:$BX,$E11+5,INDEX('Základní list'!$B:$B,MATCH($D11,'Základní list'!$A:$A,0),1)+1))</f>
        <v>1</v>
      </c>
      <c r="H11" s="176"/>
      <c r="I11" s="176"/>
      <c r="J11" s="177"/>
      <c r="K11" s="115">
        <f>IF($L11="","",INDEX('Výsledková listina'!$B:$B,MATCH($L11,'Výsledková listina'!$C:$C,0),1))</f>
      </c>
      <c r="L11" s="121">
        <f t="shared" si="0"/>
      </c>
      <c r="M11" s="117">
        <f>IF($L11="","",IF(INDEX('Výsledková listina'!$J:$J,MATCH($K11,'Výsledková listina'!$B:$B,0),1)=0,"",INDEX('Výsledková listina'!$J:$J,MATCH($K11,'Výsledková listina'!$B:$B,0),1)))</f>
      </c>
      <c r="N11" s="118">
        <f>IF($L11="","",IF(INDEX('Výsledková listina'!$K:$K,MATCH($K11,'Výsledková listina'!$B:$B,0),1)=0,"",INDEX('Výsledková listina'!$K:$K,MATCH($K11,'Výsledková listina'!$B:$B,0),1)))</f>
      </c>
      <c r="O11" s="119">
        <f>IF($N11="","",INDEX('2. závod (divize)'!$A:$BX,$N11+5,INDEX('Základní list'!$B:$B,MATCH($M11,'Základní list'!$A:$A,0),1)))</f>
      </c>
      <c r="P11" s="120">
        <f>IF($N11="",COUNTA($A:$A)-3,INDEX('2. závod (divize)'!$A:$BX,$N11+5,INDEX('Základní list'!$B:$B,MATCH($M11,'Základní list'!$A:$A,0),1)+1))</f>
        <v>1</v>
      </c>
      <c r="Q11" s="176"/>
      <c r="R11" s="176"/>
      <c r="S11" s="178"/>
      <c r="T11" s="179"/>
      <c r="U11" s="180"/>
      <c r="V11" s="178"/>
      <c r="W11">
        <f t="shared" si="1"/>
      </c>
      <c r="X11">
        <f t="shared" si="2"/>
      </c>
    </row>
    <row r="12" spans="1:24" ht="13.5" customHeight="1">
      <c r="A12" s="175"/>
      <c r="B12" s="122">
        <f>IF(ISBLANK($C12),"",INDEX('Výsledková listina'!$B:$B,MATCH($C12,'Výsledková listina'!$C:$C,0),1))</f>
      </c>
      <c r="C12" s="123"/>
      <c r="D12" s="124">
        <f>IF(ISBLANK($C12),"",IF(INDEX('Výsledková listina'!$F:$F,MATCH($B12,'Výsledková listina'!$B:$B,0),1)=0,"",INDEX('Výsledková listina'!$F:$F,MATCH($B12,'Výsledková listina'!$B:$B,0),1)))</f>
      </c>
      <c r="E12" s="125">
        <f>IF(ISBLANK($C12),"",IF(INDEX('Výsledková listina'!$G:$G,MATCH($B12,'Výsledková listina'!$B:$B,0),1)=0,"",INDEX('Výsledková listina'!$G:$G,MATCH($B12,'Výsledková listina'!$B:$B,0),1)))</f>
      </c>
      <c r="F12" s="126">
        <f>IF($E12="","",INDEX('1. závod (divize)'!$A:$BX,$E12+5,INDEX('Základní list'!$B:$B,MATCH($D12,'Základní list'!$A:$A,0),1)))</f>
      </c>
      <c r="G12" s="127">
        <f>IF($E12="",COUNTA($A:$A)-3,INDEX('1. závod (divize)'!$A:$BX,$E12+5,INDEX('Základní list'!$B:$B,MATCH($D12,'Základní list'!$A:$A,0),1)+1))</f>
        <v>1</v>
      </c>
      <c r="H12" s="176"/>
      <c r="I12" s="176"/>
      <c r="J12" s="177"/>
      <c r="K12" s="122">
        <f>IF($L12="","",INDEX('Výsledková listina'!$B:$B,MATCH($L12,'Výsledková listina'!$C:$C,0),1))</f>
      </c>
      <c r="L12" s="128">
        <f t="shared" si="0"/>
      </c>
      <c r="M12" s="124">
        <f>IF($L12="","",IF(INDEX('Výsledková listina'!$J:$J,MATCH($K12,'Výsledková listina'!$B:$B,0),1)=0,"",INDEX('Výsledková listina'!$J:$J,MATCH($K12,'Výsledková listina'!$B:$B,0),1)))</f>
      </c>
      <c r="N12" s="125">
        <f>IF($L12="","",IF(INDEX('Výsledková listina'!$K:$K,MATCH($K12,'Výsledková listina'!$B:$B,0),1)=0,"",INDEX('Výsledková listina'!$K:$K,MATCH($K12,'Výsledková listina'!$B:$B,0),1)))</f>
      </c>
      <c r="O12" s="126">
        <f>IF($N12="","",INDEX('2. závod (divize)'!$A:$BX,$N12+5,INDEX('Základní list'!$B:$B,MATCH($M12,'Základní list'!$A:$A,0),1)))</f>
      </c>
      <c r="P12" s="127">
        <f>IF($N12="",COUNTA($A:$A)-3,INDEX('2. závod (divize)'!$A:$BX,$N12+5,INDEX('Základní list'!$B:$B,MATCH($M12,'Základní list'!$A:$A,0),1)+1))</f>
        <v>1</v>
      </c>
      <c r="Q12" s="176"/>
      <c r="R12" s="176"/>
      <c r="S12" s="178"/>
      <c r="T12" s="179"/>
      <c r="U12" s="180"/>
      <c r="V12" s="178"/>
      <c r="W12">
        <f t="shared" si="1"/>
      </c>
      <c r="X12">
        <f t="shared" si="2"/>
      </c>
    </row>
    <row r="13" spans="1:24" ht="12.75" customHeight="1">
      <c r="A13" s="175"/>
      <c r="B13" s="108">
        <f>IF(ISBLANK($C13),"",INDEX('Výsledková listina'!$B:$B,MATCH($C13,'Výsledková listina'!$C:$C,0),1))</f>
      </c>
      <c r="C13" s="109"/>
      <c r="D13" s="110">
        <f>IF(ISBLANK($C13),"",IF(INDEX('Výsledková listina'!$F:$F,MATCH($B13,'Výsledková listina'!$B:$B,0),1)=0,"",INDEX('Výsledková listina'!$F:$F,MATCH($B13,'Výsledková listina'!$B:$B,0),1)))</f>
      </c>
      <c r="E13" s="111">
        <f>IF(ISBLANK($C13),"",IF(INDEX('Výsledková listina'!$G:$G,MATCH($B13,'Výsledková listina'!$B:$B,0),1)=0,"",INDEX('Výsledková listina'!$G:$G,MATCH($B13,'Výsledková listina'!$B:$B,0),1)))</f>
      </c>
      <c r="F13" s="112">
        <f>IF($E13="","",INDEX('1. závod (divize)'!$A:$BX,$E13+5,INDEX('Základní list'!$B:$B,MATCH($D13,'Základní list'!$A:$A,0),1)))</f>
      </c>
      <c r="G13" s="113">
        <f>IF($E13="",COUNTA($A:$A)-3,INDEX('1. závod (divize)'!$A:$BX,$E13+5,INDEX('Základní list'!$B:$B,MATCH($D13,'Základní list'!$A:$A,0),1)+1))</f>
        <v>1</v>
      </c>
      <c r="H13" s="176">
        <f>IF(ISBLANK($A13),"",SUM(F13:F15))</f>
      </c>
      <c r="I13" s="176">
        <f>IF(ISBLANK($A13),"",SUM(G13:G15))</f>
      </c>
      <c r="J13" s="177">
        <f>IF(ISBLANK($A13),"",RANK(I13,I:I,1))</f>
      </c>
      <c r="K13" s="108">
        <f>IF($L13="","",INDEX('Výsledková listina'!$B:$B,MATCH($L13,'Výsledková listina'!$C:$C,0),1))</f>
      </c>
      <c r="L13" s="114">
        <f t="shared" si="0"/>
      </c>
      <c r="M13" s="110">
        <f>IF($L13="","",IF(INDEX('Výsledková listina'!$J:$J,MATCH($K13,'Výsledková listina'!$B:$B,0),1)=0,"",INDEX('Výsledková listina'!$J:$J,MATCH($K13,'Výsledková listina'!$B:$B,0),1)))</f>
      </c>
      <c r="N13" s="111">
        <f>IF($L13="","",IF(INDEX('Výsledková listina'!$K:$K,MATCH($K13,'Výsledková listina'!$B:$B,0),1)=0,"",INDEX('Výsledková listina'!$K:$K,MATCH($K13,'Výsledková listina'!$B:$B,0),1)))</f>
      </c>
      <c r="O13" s="112">
        <f>IF($N13="","",INDEX('2. závod (divize)'!$A:$BX,$N13+5,INDEX('Základní list'!$B:$B,MATCH($M13,'Základní list'!$A:$A,0),1)))</f>
      </c>
      <c r="P13" s="113">
        <f>IF($N13="",COUNTA($A:$A)-3,INDEX('2. závod (divize)'!$A:$BX,$N13+5,INDEX('Základní list'!$B:$B,MATCH($M13,'Základní list'!$A:$A,0),1)+1))</f>
        <v>1</v>
      </c>
      <c r="Q13" s="176">
        <f>IF(ISBLANK($A13),"",SUM(O13:O15))</f>
      </c>
      <c r="R13" s="176">
        <f>IF(ISBLANK($A13),"",SUM(P13:P15))</f>
      </c>
      <c r="S13" s="178">
        <f>IF(ISBLANK($A13),"",RANK(R13,R:R,1))</f>
      </c>
      <c r="T13" s="179">
        <f>IF(ISBLANK($A13),"",SUM(H13,Q13))</f>
      </c>
      <c r="U13" s="180">
        <f>IF(ISBLANK($A13),"",SUM(I13,R13))</f>
      </c>
      <c r="V13" s="178">
        <f>IF(ISBLANK($A13),"",RANK(U13,U:U,1))</f>
      </c>
      <c r="W13">
        <f>CONCATENATE(D13,E13)</f>
      </c>
      <c r="X13">
        <f>CONCATENATE(M13,N13)</f>
      </c>
    </row>
    <row r="14" spans="1:24" ht="12.75" customHeight="1">
      <c r="A14" s="175"/>
      <c r="B14" s="115">
        <f>IF(ISBLANK($C14),"",INDEX('Výsledková listina'!$B:$B,MATCH($C14,'Výsledková listina'!$C:$C,0),1))</f>
      </c>
      <c r="C14" s="116"/>
      <c r="D14" s="117">
        <f>IF(ISBLANK($C14),"",IF(INDEX('Výsledková listina'!$F:$F,MATCH($B14,'Výsledková listina'!$B:$B,0),1)=0,"",INDEX('Výsledková listina'!$F:$F,MATCH($B14,'Výsledková listina'!$B:$B,0),1)))</f>
      </c>
      <c r="E14" s="118">
        <f>IF(ISBLANK($C14),"",IF(INDEX('Výsledková listina'!$G:$G,MATCH($B14,'Výsledková listina'!$B:$B,0),1)=0,"",INDEX('Výsledková listina'!$G:$G,MATCH($B14,'Výsledková listina'!$B:$B,0),1)))</f>
      </c>
      <c r="F14" s="119">
        <f>IF($E14="","",INDEX('1. závod (divize)'!$A:$BX,$E14+5,INDEX('Základní list'!$B:$B,MATCH($D14,'Základní list'!$A:$A,0),1)))</f>
      </c>
      <c r="G14" s="120">
        <f>IF($E14="",COUNTA($A:$A)-3,INDEX('1. závod (divize)'!$A:$BX,$E14+5,INDEX('Základní list'!$B:$B,MATCH($D14,'Základní list'!$A:$A,0),1)+1))</f>
        <v>1</v>
      </c>
      <c r="H14" s="176"/>
      <c r="I14" s="176"/>
      <c r="J14" s="177"/>
      <c r="K14" s="115">
        <f>IF($L14="","",INDEX('Výsledková listina'!$B:$B,MATCH($L14,'Výsledková listina'!$C:$C,0),1))</f>
      </c>
      <c r="L14" s="121">
        <f t="shared" si="0"/>
      </c>
      <c r="M14" s="117">
        <f>IF($L14="","",IF(INDEX('Výsledková listina'!$J:$J,MATCH($K14,'Výsledková listina'!$B:$B,0),1)=0,"",INDEX('Výsledková listina'!$J:$J,MATCH($K14,'Výsledková listina'!$B:$B,0),1)))</f>
      </c>
      <c r="N14" s="118">
        <f>IF($L14="","",IF(INDEX('Výsledková listina'!$K:$K,MATCH($K14,'Výsledková listina'!$B:$B,0),1)=0,"",INDEX('Výsledková listina'!$K:$K,MATCH($K14,'Výsledková listina'!$B:$B,0),1)))</f>
      </c>
      <c r="O14" s="119">
        <f>IF($N14="","",INDEX('2. závod (divize)'!$A:$BX,$N14+5,INDEX('Základní list'!$B:$B,MATCH($M14,'Základní list'!$A:$A,0),1)))</f>
      </c>
      <c r="P14" s="120">
        <f>IF($N14="",COUNTA($A:$A)-3,INDEX('2. závod (divize)'!$A:$BX,$N14+5,INDEX('Základní list'!$B:$B,MATCH($M14,'Základní list'!$A:$A,0),1)+1))</f>
        <v>1</v>
      </c>
      <c r="Q14" s="176"/>
      <c r="R14" s="176"/>
      <c r="S14" s="178"/>
      <c r="T14" s="179"/>
      <c r="U14" s="180"/>
      <c r="V14" s="178"/>
      <c r="W14">
        <f>CONCATENATE(D14,E14)</f>
      </c>
      <c r="X14">
        <f>CONCATENATE(M14,N14)</f>
      </c>
    </row>
    <row r="15" spans="1:24" ht="13.5" customHeight="1">
      <c r="A15" s="175"/>
      <c r="B15" s="122">
        <f>IF(ISBLANK($C15),"",INDEX('Výsledková listina'!$B:$B,MATCH($C15,'Výsledková listina'!$C:$C,0),1))</f>
      </c>
      <c r="C15" s="123"/>
      <c r="D15" s="124">
        <f>IF(ISBLANK($C15),"",IF(INDEX('Výsledková listina'!$F:$F,MATCH($B15,'Výsledková listina'!$B:$B,0),1)=0,"",INDEX('Výsledková listina'!$F:$F,MATCH($B15,'Výsledková listina'!$B:$B,0),1)))</f>
      </c>
      <c r="E15" s="125">
        <f>IF(ISBLANK($C15),"",IF(INDEX('Výsledková listina'!$G:$G,MATCH($B15,'Výsledková listina'!$B:$B,0),1)=0,"",INDEX('Výsledková listina'!$G:$G,MATCH($B15,'Výsledková listina'!$B:$B,0),1)))</f>
      </c>
      <c r="F15" s="126">
        <f>IF($E15="","",INDEX('1. závod (divize)'!$A:$BX,$E15+5,INDEX('Základní list'!$B:$B,MATCH($D15,'Základní list'!$A:$A,0),1)))</f>
      </c>
      <c r="G15" s="127">
        <f>IF($E15="",COUNTA($A:$A)-3,INDEX('1. závod (divize)'!$A:$BX,$E15+5,INDEX('Základní list'!$B:$B,MATCH($D15,'Základní list'!$A:$A,0),1)+1))</f>
        <v>1</v>
      </c>
      <c r="H15" s="176"/>
      <c r="I15" s="176"/>
      <c r="J15" s="177"/>
      <c r="K15" s="122">
        <f>IF($L15="","",INDEX('Výsledková listina'!$B:$B,MATCH($L15,'Výsledková listina'!$C:$C,0),1))</f>
      </c>
      <c r="L15" s="128">
        <f t="shared" si="0"/>
      </c>
      <c r="M15" s="124">
        <f>IF($L15="","",IF(INDEX('Výsledková listina'!$J:$J,MATCH($K15,'Výsledková listina'!$B:$B,0),1)=0,"",INDEX('Výsledková listina'!$J:$J,MATCH($K15,'Výsledková listina'!$B:$B,0),1)))</f>
      </c>
      <c r="N15" s="125">
        <f>IF($L15="","",IF(INDEX('Výsledková listina'!$K:$K,MATCH($K15,'Výsledková listina'!$B:$B,0),1)=0,"",INDEX('Výsledková listina'!$K:$K,MATCH($K15,'Výsledková listina'!$B:$B,0),1)))</f>
      </c>
      <c r="O15" s="126">
        <f>IF($N15="","",INDEX('2. závod (divize)'!$A:$BX,$N15+5,INDEX('Základní list'!$B:$B,MATCH($M15,'Základní list'!$A:$A,0),1)))</f>
      </c>
      <c r="P15" s="127">
        <f>IF($N15="",COUNTA($A:$A)-3,INDEX('2. závod (divize)'!$A:$BX,$N15+5,INDEX('Základní list'!$B:$B,MATCH($M15,'Základní list'!$A:$A,0),1)+1))</f>
        <v>1</v>
      </c>
      <c r="Q15" s="176"/>
      <c r="R15" s="176"/>
      <c r="S15" s="178"/>
      <c r="T15" s="179"/>
      <c r="U15" s="180"/>
      <c r="V15" s="178"/>
      <c r="W15">
        <f>CONCATENATE(D15,E15)</f>
      </c>
      <c r="X15">
        <f>CONCATENATE(M15,N15)</f>
      </c>
    </row>
    <row r="16" spans="1:24" ht="12.75" customHeight="1">
      <c r="A16" s="181"/>
      <c r="B16" s="108">
        <f>IF(ISBLANK($C16),"",INDEX('Výsledková listina'!$B:$B,MATCH($C16,'Výsledková listina'!$C:$C,0),1))</f>
      </c>
      <c r="C16" s="109"/>
      <c r="D16" s="110">
        <f>IF(ISBLANK($C16),"",IF(INDEX('Výsledková listina'!$F:$F,MATCH($B16,'Výsledková listina'!$B:$B,0),1)=0,"",INDEX('Výsledková listina'!$F:$F,MATCH($B16,'Výsledková listina'!$B:$B,0),1)))</f>
      </c>
      <c r="E16" s="111">
        <f>IF(ISBLANK($C16),"",IF(INDEX('Výsledková listina'!$G:$G,MATCH($B16,'Výsledková listina'!$B:$B,0),1)=0,"",INDEX('Výsledková listina'!$G:$G,MATCH($B16,'Výsledková listina'!$B:$B,0),1)))</f>
      </c>
      <c r="F16" s="112">
        <f>IF($E16="","",INDEX('1. závod (divize)'!$A:$BX,$E16+5,INDEX('Základní list'!$B:$B,MATCH($D16,'Základní list'!$A:$A,0),1)))</f>
      </c>
      <c r="G16" s="113">
        <f>IF($E16="",COUNTA($A:$A)-3,INDEX('1. závod (divize)'!$A:$BX,$E16+5,INDEX('Základní list'!$B:$B,MATCH($D16,'Základní list'!$A:$A,0),1)+1))</f>
        <v>1</v>
      </c>
      <c r="H16" s="176">
        <f>IF(ISBLANK($A16),"",SUM(F16:F18))</f>
      </c>
      <c r="I16" s="176">
        <f>IF(ISBLANK($A16),"",SUM(G16:G18))</f>
      </c>
      <c r="J16" s="177">
        <f>IF(ISBLANK($A16),"",RANK(I16,I:I,1))</f>
      </c>
      <c r="K16" s="108">
        <f>IF($L16="","",INDEX('Výsledková listina'!$B:$B,MATCH($L16,'Výsledková listina'!$C:$C,0),1))</f>
      </c>
      <c r="L16" s="114">
        <f t="shared" si="0"/>
      </c>
      <c r="M16" s="110">
        <f>IF($L16="","",IF(INDEX('Výsledková listina'!$J:$J,MATCH($K16,'Výsledková listina'!$B:$B,0),1)=0,"",INDEX('Výsledková listina'!$J:$J,MATCH($K16,'Výsledková listina'!$B:$B,0),1)))</f>
      </c>
      <c r="N16" s="111">
        <f>IF($L16="","",IF(INDEX('Výsledková listina'!$K:$K,MATCH($K16,'Výsledková listina'!$B:$B,0),1)=0,"",INDEX('Výsledková listina'!$K:$K,MATCH($K16,'Výsledková listina'!$B:$B,0),1)))</f>
      </c>
      <c r="O16" s="112">
        <f>IF($N16="","",INDEX('2. závod (divize)'!$A:$BX,$N16+5,INDEX('Základní list'!$B:$B,MATCH($M16,'Základní list'!$A:$A,0),1)))</f>
      </c>
      <c r="P16" s="113">
        <f>IF($N16="",COUNTA($A:$A)-3,INDEX('2. závod (divize)'!$A:$BX,$N16+5,INDEX('Základní list'!$B:$B,MATCH($M16,'Základní list'!$A:$A,0),1)+1))</f>
        <v>1</v>
      </c>
      <c r="Q16" s="176">
        <f>IF(ISBLANK($A16),"",SUM(O16:O18))</f>
      </c>
      <c r="R16" s="176">
        <f>IF(ISBLANK($A16),"",SUM(P16:P18))</f>
      </c>
      <c r="S16" s="178">
        <f>IF(ISBLANK($A16),"",RANK(R16,R:R,1))</f>
      </c>
      <c r="T16" s="179">
        <f>IF(ISBLANK($A16),"",SUM(H16,Q16))</f>
      </c>
      <c r="U16" s="180">
        <f>IF(ISBLANK($A16),"",SUM(I16,R16))</f>
      </c>
      <c r="V16" s="178">
        <f>IF(ISBLANK($A16),"",RANK(U16,U:U,1))</f>
      </c>
      <c r="W16">
        <f t="shared" si="1"/>
      </c>
      <c r="X16">
        <f t="shared" si="2"/>
      </c>
    </row>
    <row r="17" spans="1:24" ht="12.75" customHeight="1">
      <c r="A17" s="181"/>
      <c r="B17" s="115">
        <f>IF(ISBLANK($C17),"",INDEX('Výsledková listina'!$B:$B,MATCH($C17,'Výsledková listina'!$C:$C,0),1))</f>
      </c>
      <c r="C17" s="116"/>
      <c r="D17" s="117">
        <f>IF(ISBLANK($C17),"",IF(INDEX('Výsledková listina'!$F:$F,MATCH($B17,'Výsledková listina'!$B:$B,0),1)=0,"",INDEX('Výsledková listina'!$F:$F,MATCH($B17,'Výsledková listina'!$B:$B,0),1)))</f>
      </c>
      <c r="E17" s="118">
        <f>IF(ISBLANK($C17),"",IF(INDEX('Výsledková listina'!$G:$G,MATCH($B17,'Výsledková listina'!$B:$B,0),1)=0,"",INDEX('Výsledková listina'!$G:$G,MATCH($B17,'Výsledková listina'!$B:$B,0),1)))</f>
      </c>
      <c r="F17" s="119">
        <f>IF($E17="","",INDEX('1. závod (divize)'!$A:$BX,$E17+5,INDEX('Základní list'!$B:$B,MATCH($D17,'Základní list'!$A:$A,0),1)))</f>
      </c>
      <c r="G17" s="120">
        <f>IF($E17="",COUNTA($A:$A)-3,INDEX('1. závod (divize)'!$A:$BX,$E17+5,INDEX('Základní list'!$B:$B,MATCH($D17,'Základní list'!$A:$A,0),1)+1))</f>
        <v>1</v>
      </c>
      <c r="H17" s="176"/>
      <c r="I17" s="176"/>
      <c r="J17" s="177"/>
      <c r="K17" s="115">
        <f>IF($L17="","",INDEX('Výsledková listina'!$B:$B,MATCH($L17,'Výsledková listina'!$C:$C,0),1))</f>
      </c>
      <c r="L17" s="121">
        <f t="shared" si="0"/>
      </c>
      <c r="M17" s="117">
        <f>IF($L17="","",IF(INDEX('Výsledková listina'!$J:$J,MATCH($K17,'Výsledková listina'!$B:$B,0),1)=0,"",INDEX('Výsledková listina'!$J:$J,MATCH($K17,'Výsledková listina'!$B:$B,0),1)))</f>
      </c>
      <c r="N17" s="118">
        <f>IF($L17="","",IF(INDEX('Výsledková listina'!$K:$K,MATCH($K17,'Výsledková listina'!$B:$B,0),1)=0,"",INDEX('Výsledková listina'!$K:$K,MATCH($K17,'Výsledková listina'!$B:$B,0),1)))</f>
      </c>
      <c r="O17" s="119">
        <f>IF($N17="","",INDEX('2. závod (divize)'!$A:$BX,$N17+5,INDEX('Základní list'!$B:$B,MATCH($M17,'Základní list'!$A:$A,0),1)))</f>
      </c>
      <c r="P17" s="120">
        <f>IF($N17="",COUNTA($A:$A)-3,INDEX('2. závod (divize)'!$A:$BX,$N17+5,INDEX('Základní list'!$B:$B,MATCH($M17,'Základní list'!$A:$A,0),1)+1))</f>
        <v>1</v>
      </c>
      <c r="Q17" s="176"/>
      <c r="R17" s="176"/>
      <c r="S17" s="178"/>
      <c r="T17" s="179"/>
      <c r="U17" s="180"/>
      <c r="V17" s="178"/>
      <c r="W17">
        <f t="shared" si="1"/>
      </c>
      <c r="X17">
        <f t="shared" si="2"/>
      </c>
    </row>
    <row r="18" spans="1:24" ht="13.5" customHeight="1">
      <c r="A18" s="181"/>
      <c r="B18" s="122">
        <f>IF(ISBLANK($C18),"",INDEX('Výsledková listina'!$B:$B,MATCH($C18,'Výsledková listina'!$C:$C,0),1))</f>
      </c>
      <c r="C18" s="123"/>
      <c r="D18" s="124">
        <f>IF(ISBLANK($C18),"",IF(INDEX('Výsledková listina'!$F:$F,MATCH($B18,'Výsledková listina'!$B:$B,0),1)=0,"",INDEX('Výsledková listina'!$F:$F,MATCH($B18,'Výsledková listina'!$B:$B,0),1)))</f>
      </c>
      <c r="E18" s="125">
        <f>IF(ISBLANK($C18),"",IF(INDEX('Výsledková listina'!$G:$G,MATCH($B18,'Výsledková listina'!$B:$B,0),1)=0,"",INDEX('Výsledková listina'!$G:$G,MATCH($B18,'Výsledková listina'!$B:$B,0),1)))</f>
      </c>
      <c r="F18" s="126">
        <f>IF($E18="","",INDEX('1. závod (divize)'!$A:$BX,$E18+5,INDEX('Základní list'!$B:$B,MATCH($D18,'Základní list'!$A:$A,0),1)))</f>
      </c>
      <c r="G18" s="127">
        <f>IF($E18="",COUNTA($A:$A)-3,INDEX('1. závod (divize)'!$A:$BX,$E18+5,INDEX('Základní list'!$B:$B,MATCH($D18,'Základní list'!$A:$A,0),1)+1))</f>
        <v>1</v>
      </c>
      <c r="H18" s="176"/>
      <c r="I18" s="176"/>
      <c r="J18" s="177"/>
      <c r="K18" s="122">
        <f>IF($L18="","",INDEX('Výsledková listina'!$B:$B,MATCH($L18,'Výsledková listina'!$C:$C,0),1))</f>
      </c>
      <c r="L18" s="128">
        <f t="shared" si="0"/>
      </c>
      <c r="M18" s="124">
        <f>IF($L18="","",IF(INDEX('Výsledková listina'!$J:$J,MATCH($K18,'Výsledková listina'!$B:$B,0),1)=0,"",INDEX('Výsledková listina'!$J:$J,MATCH($K18,'Výsledková listina'!$B:$B,0),1)))</f>
      </c>
      <c r="N18" s="125">
        <f>IF($L18="","",IF(INDEX('Výsledková listina'!$K:$K,MATCH($K18,'Výsledková listina'!$B:$B,0),1)=0,"",INDEX('Výsledková listina'!$K:$K,MATCH($K18,'Výsledková listina'!$B:$B,0),1)))</f>
      </c>
      <c r="O18" s="126">
        <f>IF($N18="","",INDEX('2. závod (divize)'!$A:$BX,$N18+5,INDEX('Základní list'!$B:$B,MATCH($M18,'Základní list'!$A:$A,0),1)))</f>
      </c>
      <c r="P18" s="127">
        <f>IF($N18="",COUNTA($A:$A)-3,INDEX('2. závod (divize)'!$A:$BX,$N18+5,INDEX('Základní list'!$B:$B,MATCH($M18,'Základní list'!$A:$A,0),1)+1))</f>
        <v>1</v>
      </c>
      <c r="Q18" s="176"/>
      <c r="R18" s="176"/>
      <c r="S18" s="178"/>
      <c r="T18" s="179"/>
      <c r="U18" s="180"/>
      <c r="V18" s="178"/>
      <c r="W18">
        <f t="shared" si="1"/>
      </c>
      <c r="X18">
        <f t="shared" si="2"/>
      </c>
    </row>
    <row r="19" spans="1:24" ht="12.75" customHeight="1">
      <c r="A19" s="175"/>
      <c r="B19" s="108">
        <f>IF(ISBLANK($C19),"",INDEX('Výsledková listina'!$B:$B,MATCH($C19,'Výsledková listina'!$C:$C,0),1))</f>
      </c>
      <c r="C19" s="109"/>
      <c r="D19" s="110">
        <f>IF(ISBLANK($C19),"",IF(INDEX('Výsledková listina'!$F:$F,MATCH($B19,'Výsledková listina'!$B:$B,0),1)=0,"",INDEX('Výsledková listina'!$F:$F,MATCH($B19,'Výsledková listina'!$B:$B,0),1)))</f>
      </c>
      <c r="E19" s="111">
        <f>IF(ISBLANK($C19),"",IF(INDEX('Výsledková listina'!$G:$G,MATCH($B19,'Výsledková listina'!$B:$B,0),1)=0,"",INDEX('Výsledková listina'!$G:$G,MATCH($B19,'Výsledková listina'!$B:$B,0),1)))</f>
      </c>
      <c r="F19" s="112">
        <f>IF($E19="","",INDEX('1. závod (divize)'!$A:$BX,$E19+5,INDEX('Základní list'!$B:$B,MATCH($D19,'Základní list'!$A:$A,0),1)))</f>
      </c>
      <c r="G19" s="113">
        <f>IF($E19="",COUNTA($A:$A)-3,INDEX('1. závod (divize)'!$A:$BX,$E19+5,INDEX('Základní list'!$B:$B,MATCH($D19,'Základní list'!$A:$A,0),1)+1))</f>
        <v>1</v>
      </c>
      <c r="H19" s="176">
        <f>IF(ISBLANK($A19),"",SUM(F19:F21))</f>
      </c>
      <c r="I19" s="176">
        <f>IF(ISBLANK($A19),"",SUM(G19:G21))</f>
      </c>
      <c r="J19" s="177">
        <f>IF(ISBLANK($A19),"",RANK(I19,I:I,1))</f>
      </c>
      <c r="K19" s="108">
        <f>IF($L19="","",INDEX('Výsledková listina'!$B:$B,MATCH($L19,'Výsledková listina'!$C:$C,0),1))</f>
      </c>
      <c r="L19" s="114">
        <f t="shared" si="0"/>
      </c>
      <c r="M19" s="110">
        <f>IF($L19="","",IF(INDEX('Výsledková listina'!$J:$J,MATCH($K19,'Výsledková listina'!$B:$B,0),1)=0,"",INDEX('Výsledková listina'!$J:$J,MATCH($K19,'Výsledková listina'!$B:$B,0),1)))</f>
      </c>
      <c r="N19" s="111">
        <f>IF($L19="","",IF(INDEX('Výsledková listina'!$K:$K,MATCH($K19,'Výsledková listina'!$B:$B,0),1)=0,"",INDEX('Výsledková listina'!$K:$K,MATCH($K19,'Výsledková listina'!$B:$B,0),1)))</f>
      </c>
      <c r="O19" s="112">
        <f>IF($N19="","",INDEX('2. závod (divize)'!$A:$BX,$N19+5,INDEX('Základní list'!$B:$B,MATCH($M19,'Základní list'!$A:$A,0),1)))</f>
      </c>
      <c r="P19" s="113">
        <f>IF($N19="",COUNTA($A:$A)-3,INDEX('2. závod (divize)'!$A:$BX,$N19+5,INDEX('Základní list'!$B:$B,MATCH($M19,'Základní list'!$A:$A,0),1)+1))</f>
        <v>1</v>
      </c>
      <c r="Q19" s="176">
        <f>IF(ISBLANK($A19),"",SUM(O19:O21))</f>
      </c>
      <c r="R19" s="176">
        <f>IF(ISBLANK($A19),"",SUM(P19:P21))</f>
      </c>
      <c r="S19" s="178">
        <f>IF(ISBLANK($A19),"",RANK(R19,R:R,1))</f>
      </c>
      <c r="T19" s="179">
        <f>IF(ISBLANK($A19),"",SUM(H19,Q19))</f>
      </c>
      <c r="U19" s="180">
        <f>IF(ISBLANK($A19),"",SUM(I19,R19))</f>
      </c>
      <c r="V19" s="178">
        <f>IF(ISBLANK($A19),"",RANK(U19,U:U,1))</f>
      </c>
      <c r="W19">
        <f aca="true" t="shared" si="3" ref="W19:W51">CONCATENATE(D19,E19)</f>
      </c>
      <c r="X19">
        <f aca="true" t="shared" si="4" ref="X19:X51">CONCATENATE(M19,N19)</f>
      </c>
    </row>
    <row r="20" spans="1:24" ht="12.75" customHeight="1">
      <c r="A20" s="175"/>
      <c r="B20" s="115">
        <f>IF(ISBLANK($C20),"",INDEX('Výsledková listina'!$B:$B,MATCH($C20,'Výsledková listina'!$C:$C,0),1))</f>
      </c>
      <c r="C20" s="116"/>
      <c r="D20" s="117">
        <f>IF(ISBLANK($C20),"",IF(INDEX('Výsledková listina'!$F:$F,MATCH($B20,'Výsledková listina'!$B:$B,0),1)=0,"",INDEX('Výsledková listina'!$F:$F,MATCH($B20,'Výsledková listina'!$B:$B,0),1)))</f>
      </c>
      <c r="E20" s="118">
        <f>IF(ISBLANK($C20),"",IF(INDEX('Výsledková listina'!$G:$G,MATCH($B20,'Výsledková listina'!$B:$B,0),1)=0,"",INDEX('Výsledková listina'!$G:$G,MATCH($B20,'Výsledková listina'!$B:$B,0),1)))</f>
      </c>
      <c r="F20" s="119">
        <f>IF($E20="","",INDEX('1. závod (divize)'!$A:$BX,$E20+5,INDEX('Základní list'!$B:$B,MATCH($D20,'Základní list'!$A:$A,0),1)))</f>
      </c>
      <c r="G20" s="120">
        <f>IF($E20="",COUNTA($A:$A)-3,INDEX('1. závod (divize)'!$A:$BX,$E20+5,INDEX('Základní list'!$B:$B,MATCH($D20,'Základní list'!$A:$A,0),1)+1))</f>
        <v>1</v>
      </c>
      <c r="H20" s="176"/>
      <c r="I20" s="176"/>
      <c r="J20" s="177"/>
      <c r="K20" s="115">
        <f>IF($L20="","",INDEX('Výsledková listina'!$B:$B,MATCH($L20,'Výsledková listina'!$C:$C,0),1))</f>
      </c>
      <c r="L20" s="121">
        <f t="shared" si="0"/>
      </c>
      <c r="M20" s="117">
        <f>IF($L20="","",IF(INDEX('Výsledková listina'!$J:$J,MATCH($K20,'Výsledková listina'!$B:$B,0),1)=0,"",INDEX('Výsledková listina'!$J:$J,MATCH($K20,'Výsledková listina'!$B:$B,0),1)))</f>
      </c>
      <c r="N20" s="118">
        <f>IF($L20="","",IF(INDEX('Výsledková listina'!$K:$K,MATCH($K20,'Výsledková listina'!$B:$B,0),1)=0,"",INDEX('Výsledková listina'!$K:$K,MATCH($K20,'Výsledková listina'!$B:$B,0),1)))</f>
      </c>
      <c r="O20" s="119">
        <f>IF($N20="","",INDEX('2. závod (divize)'!$A:$BX,$N20+5,INDEX('Základní list'!$B:$B,MATCH($M20,'Základní list'!$A:$A,0),1)))</f>
      </c>
      <c r="P20" s="120">
        <f>IF($N20="",COUNTA($A:$A)-3,INDEX('2. závod (divize)'!$A:$BX,$N20+5,INDEX('Základní list'!$B:$B,MATCH($M20,'Základní list'!$A:$A,0),1)+1))</f>
        <v>1</v>
      </c>
      <c r="Q20" s="176"/>
      <c r="R20" s="176"/>
      <c r="S20" s="178"/>
      <c r="T20" s="179"/>
      <c r="U20" s="180"/>
      <c r="V20" s="178"/>
      <c r="W20">
        <f t="shared" si="3"/>
      </c>
      <c r="X20">
        <f t="shared" si="4"/>
      </c>
    </row>
    <row r="21" spans="1:24" ht="13.5" customHeight="1">
      <c r="A21" s="175"/>
      <c r="B21" s="122">
        <f>IF(ISBLANK($C21),"",INDEX('Výsledková listina'!$B:$B,MATCH($C21,'Výsledková listina'!$C:$C,0),1))</f>
      </c>
      <c r="C21" s="123"/>
      <c r="D21" s="124">
        <f>IF(ISBLANK($C21),"",IF(INDEX('Výsledková listina'!$F:$F,MATCH($B21,'Výsledková listina'!$B:$B,0),1)=0,"",INDEX('Výsledková listina'!$F:$F,MATCH($B21,'Výsledková listina'!$B:$B,0),1)))</f>
      </c>
      <c r="E21" s="125">
        <f>IF(ISBLANK($C21),"",IF(INDEX('Výsledková listina'!$G:$G,MATCH($B21,'Výsledková listina'!$B:$B,0),1)=0,"",INDEX('Výsledková listina'!$G:$G,MATCH($B21,'Výsledková listina'!$B:$B,0),1)))</f>
      </c>
      <c r="F21" s="126">
        <f>IF($E21="","",INDEX('1. závod (divize)'!$A:$BX,$E21+5,INDEX('Základní list'!$B:$B,MATCH($D21,'Základní list'!$A:$A,0),1)))</f>
      </c>
      <c r="G21" s="127">
        <f>IF($E21="",COUNTA($A:$A)-3,INDEX('1. závod (divize)'!$A:$BX,$E21+5,INDEX('Základní list'!$B:$B,MATCH($D21,'Základní list'!$A:$A,0),1)+1))</f>
        <v>1</v>
      </c>
      <c r="H21" s="176"/>
      <c r="I21" s="176"/>
      <c r="J21" s="177"/>
      <c r="K21" s="122">
        <f>IF($L21="","",INDEX('Výsledková listina'!$B:$B,MATCH($L21,'Výsledková listina'!$C:$C,0),1))</f>
      </c>
      <c r="L21" s="128">
        <f t="shared" si="0"/>
      </c>
      <c r="M21" s="124">
        <f>IF($L21="","",IF(INDEX('Výsledková listina'!$J:$J,MATCH($K21,'Výsledková listina'!$B:$B,0),1)=0,"",INDEX('Výsledková listina'!$J:$J,MATCH($K21,'Výsledková listina'!$B:$B,0),1)))</f>
      </c>
      <c r="N21" s="125">
        <f>IF($L21="","",IF(INDEX('Výsledková listina'!$K:$K,MATCH($K21,'Výsledková listina'!$B:$B,0),1)=0,"",INDEX('Výsledková listina'!$K:$K,MATCH($K21,'Výsledková listina'!$B:$B,0),1)))</f>
      </c>
      <c r="O21" s="126">
        <f>IF($N21="","",INDEX('2. závod (divize)'!$A:$BX,$N21+5,INDEX('Základní list'!$B:$B,MATCH($M21,'Základní list'!$A:$A,0),1)))</f>
      </c>
      <c r="P21" s="127">
        <f>IF($N21="",COUNTA($A:$A)-3,INDEX('2. závod (divize)'!$A:$BX,$N21+5,INDEX('Základní list'!$B:$B,MATCH($M21,'Základní list'!$A:$A,0),1)+1))</f>
        <v>1</v>
      </c>
      <c r="Q21" s="176"/>
      <c r="R21" s="176"/>
      <c r="S21" s="178"/>
      <c r="T21" s="179"/>
      <c r="U21" s="180"/>
      <c r="V21" s="178"/>
      <c r="W21">
        <f t="shared" si="3"/>
      </c>
      <c r="X21">
        <f t="shared" si="4"/>
      </c>
    </row>
    <row r="22" spans="1:24" ht="12.75" customHeight="1">
      <c r="A22" s="182"/>
      <c r="B22" s="108">
        <f>IF(ISBLANK($C22),"",INDEX('Výsledková listina'!$B:$B,MATCH($C22,'Výsledková listina'!$C:$C,0),1))</f>
      </c>
      <c r="C22" s="109"/>
      <c r="D22" s="110">
        <f>IF(ISBLANK($C22),"",IF(INDEX('Výsledková listina'!$F:$F,MATCH($B22,'Výsledková listina'!$B:$B,0),1)=0,"",INDEX('Výsledková listina'!$F:$F,MATCH($B22,'Výsledková listina'!$B:$B,0),1)))</f>
      </c>
      <c r="E22" s="111">
        <f>IF(ISBLANK($C22),"",IF(INDEX('Výsledková listina'!$G:$G,MATCH($B22,'Výsledková listina'!$B:$B,0),1)=0,"",INDEX('Výsledková listina'!$G:$G,MATCH($B22,'Výsledková listina'!$B:$B,0),1)))</f>
      </c>
      <c r="F22" s="112">
        <f>IF($E22="","",INDEX('1. závod (divize)'!$A:$BX,$E22+5,INDEX('Základní list'!$B:$B,MATCH($D22,'Základní list'!$A:$A,0),1)))</f>
      </c>
      <c r="G22" s="113">
        <f>IF($E22="",COUNTA($A:$A)-3,INDEX('1. závod (divize)'!$A:$BX,$E22+5,INDEX('Základní list'!$B:$B,MATCH($D22,'Základní list'!$A:$A,0),1)+1))</f>
        <v>1</v>
      </c>
      <c r="H22" s="176">
        <f>IF(ISBLANK($A22),"",SUM(F22:F24))</f>
      </c>
      <c r="I22" s="176">
        <f>IF(ISBLANK($A22),"",SUM(G22:G24))</f>
      </c>
      <c r="J22" s="177">
        <f>IF(ISBLANK($A22),"",RANK(I22,I:I,1))</f>
      </c>
      <c r="K22" s="108">
        <f>IF($L22="","",INDEX('Výsledková listina'!$B:$B,MATCH($L22,'Výsledková listina'!$C:$C,0),1))</f>
      </c>
      <c r="L22" s="114">
        <f aca="true" t="shared" si="5" ref="L22:L51">IF(ISBLANK(C22),"",C22)</f>
      </c>
      <c r="M22" s="110">
        <f>IF($L22="","",IF(INDEX('Výsledková listina'!$J:$J,MATCH($K22,'Výsledková listina'!$B:$B,0),1)=0,"",INDEX('Výsledková listina'!$J:$J,MATCH($K22,'Výsledková listina'!$B:$B,0),1)))</f>
      </c>
      <c r="N22" s="111">
        <f>IF($L22="","",IF(INDEX('Výsledková listina'!$K:$K,MATCH($K22,'Výsledková listina'!$B:$B,0),1)=0,"",INDEX('Výsledková listina'!$K:$K,MATCH($K22,'Výsledková listina'!$B:$B,0),1)))</f>
      </c>
      <c r="O22" s="112">
        <f>IF($N22="","",INDEX('2. závod (divize)'!$A:$BX,$N22+5,INDEX('Základní list'!$B:$B,MATCH($M22,'Základní list'!$A:$A,0),1)))</f>
      </c>
      <c r="P22" s="113">
        <f>IF($N22="",COUNTA($A:$A)-3,INDEX('2. závod (divize)'!$A:$BX,$N22+5,INDEX('Základní list'!$B:$B,MATCH($M22,'Základní list'!$A:$A,0),1)+1))</f>
        <v>1</v>
      </c>
      <c r="Q22" s="176">
        <f>IF(ISBLANK($A22),"",SUM(O22:O24))</f>
      </c>
      <c r="R22" s="176">
        <f>IF(ISBLANK($A22),"",SUM(P22:P24))</f>
      </c>
      <c r="S22" s="178">
        <f>IF(ISBLANK($A22),"",RANK(R22,R:R,1))</f>
      </c>
      <c r="T22" s="179">
        <f>IF(ISBLANK($A22),"",SUM(H22,Q22))</f>
      </c>
      <c r="U22" s="180">
        <f>IF(ISBLANK($A22),"",SUM(I22,R22))</f>
      </c>
      <c r="V22" s="178">
        <f>IF(ISBLANK($A22),"",RANK(U22,U:U,1))</f>
      </c>
      <c r="W22">
        <f t="shared" si="3"/>
      </c>
      <c r="X22">
        <f t="shared" si="4"/>
      </c>
    </row>
    <row r="23" spans="1:24" ht="12.75" customHeight="1">
      <c r="A23" s="182"/>
      <c r="B23" s="115">
        <f>IF(ISBLANK($C23),"",INDEX('Výsledková listina'!$B:$B,MATCH($C23,'Výsledková listina'!$C:$C,0),1))</f>
      </c>
      <c r="C23" s="116"/>
      <c r="D23" s="117">
        <f>IF(ISBLANK($C23),"",IF(INDEX('Výsledková listina'!$F:$F,MATCH($B23,'Výsledková listina'!$B:$B,0),1)=0,"",INDEX('Výsledková listina'!$F:$F,MATCH($B23,'Výsledková listina'!$B:$B,0),1)))</f>
      </c>
      <c r="E23" s="118">
        <f>IF(ISBLANK($C23),"",IF(INDEX('Výsledková listina'!$G:$G,MATCH($B23,'Výsledková listina'!$B:$B,0),1)=0,"",INDEX('Výsledková listina'!$G:$G,MATCH($B23,'Výsledková listina'!$B:$B,0),1)))</f>
      </c>
      <c r="F23" s="119">
        <f>IF($E23="","",INDEX('1. závod (divize)'!$A:$BX,$E23+5,INDEX('Základní list'!$B:$B,MATCH($D23,'Základní list'!$A:$A,0),1)))</f>
      </c>
      <c r="G23" s="120">
        <f>IF($E23="",COUNTA($A:$A)-3,INDEX('1. závod (divize)'!$A:$BX,$E23+5,INDEX('Základní list'!$B:$B,MATCH($D23,'Základní list'!$A:$A,0),1)+1))</f>
        <v>1</v>
      </c>
      <c r="H23" s="176"/>
      <c r="I23" s="176"/>
      <c r="J23" s="177"/>
      <c r="K23" s="115">
        <f>IF($L23="","",INDEX('Výsledková listina'!$B:$B,MATCH($L23,'Výsledková listina'!$C:$C,0),1))</f>
      </c>
      <c r="L23" s="121">
        <f t="shared" si="5"/>
      </c>
      <c r="M23" s="117">
        <f>IF($L23="","",IF(INDEX('Výsledková listina'!$J:$J,MATCH($K23,'Výsledková listina'!$B:$B,0),1)=0,"",INDEX('Výsledková listina'!$J:$J,MATCH($K23,'Výsledková listina'!$B:$B,0),1)))</f>
      </c>
      <c r="N23" s="118">
        <f>IF($L23="","",IF(INDEX('Výsledková listina'!$K:$K,MATCH($K23,'Výsledková listina'!$B:$B,0),1)=0,"",INDEX('Výsledková listina'!$K:$K,MATCH($K23,'Výsledková listina'!$B:$B,0),1)))</f>
      </c>
      <c r="O23" s="119">
        <f>IF($N23="","",INDEX('2. závod (divize)'!$A:$BX,$N23+5,INDEX('Základní list'!$B:$B,MATCH($M23,'Základní list'!$A:$A,0),1)))</f>
      </c>
      <c r="P23" s="120">
        <f>IF($N23="",COUNTA($A:$A)-3,INDEX('2. závod (divize)'!$A:$BX,$N23+5,INDEX('Základní list'!$B:$B,MATCH($M23,'Základní list'!$A:$A,0),1)+1))</f>
        <v>1</v>
      </c>
      <c r="Q23" s="176"/>
      <c r="R23" s="176"/>
      <c r="S23" s="178"/>
      <c r="T23" s="179"/>
      <c r="U23" s="180"/>
      <c r="V23" s="178"/>
      <c r="W23">
        <f t="shared" si="3"/>
      </c>
      <c r="X23">
        <f t="shared" si="4"/>
      </c>
    </row>
    <row r="24" spans="1:24" ht="13.5" customHeight="1">
      <c r="A24" s="182"/>
      <c r="B24" s="122">
        <f>IF(ISBLANK($C24),"",INDEX('Výsledková listina'!$B:$B,MATCH($C24,'Výsledková listina'!$C:$C,0),1))</f>
      </c>
      <c r="C24" s="123"/>
      <c r="D24" s="124">
        <f>IF(ISBLANK($C24),"",IF(INDEX('Výsledková listina'!$F:$F,MATCH($B24,'Výsledková listina'!$B:$B,0),1)=0,"",INDEX('Výsledková listina'!$F:$F,MATCH($B24,'Výsledková listina'!$B:$B,0),1)))</f>
      </c>
      <c r="E24" s="125">
        <f>IF(ISBLANK($C24),"",IF(INDEX('Výsledková listina'!$G:$G,MATCH($B24,'Výsledková listina'!$B:$B,0),1)=0,"",INDEX('Výsledková listina'!$G:$G,MATCH($B24,'Výsledková listina'!$B:$B,0),1)))</f>
      </c>
      <c r="F24" s="126">
        <f>IF($E24="","",INDEX('1. závod (divize)'!$A:$BX,$E24+5,INDEX('Základní list'!$B:$B,MATCH($D24,'Základní list'!$A:$A,0),1)))</f>
      </c>
      <c r="G24" s="127">
        <f>IF($E24="",COUNTA($A:$A)-3,INDEX('1. závod (divize)'!$A:$BX,$E24+5,INDEX('Základní list'!$B:$B,MATCH($D24,'Základní list'!$A:$A,0),1)+1))</f>
        <v>1</v>
      </c>
      <c r="H24" s="176"/>
      <c r="I24" s="176"/>
      <c r="J24" s="177"/>
      <c r="K24" s="122">
        <f>IF($L24="","",INDEX('Výsledková listina'!$B:$B,MATCH($L24,'Výsledková listina'!$C:$C,0),1))</f>
      </c>
      <c r="L24" s="128">
        <f t="shared" si="5"/>
      </c>
      <c r="M24" s="124">
        <f>IF($L24="","",IF(INDEX('Výsledková listina'!$J:$J,MATCH($K24,'Výsledková listina'!$B:$B,0),1)=0,"",INDEX('Výsledková listina'!$J:$J,MATCH($K24,'Výsledková listina'!$B:$B,0),1)))</f>
      </c>
      <c r="N24" s="125">
        <f>IF($L24="","",IF(INDEX('Výsledková listina'!$K:$K,MATCH($K24,'Výsledková listina'!$B:$B,0),1)=0,"",INDEX('Výsledková listina'!$K:$K,MATCH($K24,'Výsledková listina'!$B:$B,0),1)))</f>
      </c>
      <c r="O24" s="126">
        <f>IF($N24="","",INDEX('2. závod (divize)'!$A:$BX,$N24+5,INDEX('Základní list'!$B:$B,MATCH($M24,'Základní list'!$A:$A,0),1)))</f>
      </c>
      <c r="P24" s="127">
        <f>IF($N24="",COUNTA($A:$A)-3,INDEX('2. závod (divize)'!$A:$BX,$N24+5,INDEX('Základní list'!$B:$B,MATCH($M24,'Základní list'!$A:$A,0),1)+1))</f>
        <v>1</v>
      </c>
      <c r="Q24" s="176"/>
      <c r="R24" s="176"/>
      <c r="S24" s="178"/>
      <c r="T24" s="179"/>
      <c r="U24" s="180"/>
      <c r="V24" s="178"/>
      <c r="W24">
        <f t="shared" si="3"/>
      </c>
      <c r="X24">
        <f t="shared" si="4"/>
      </c>
    </row>
    <row r="25" spans="1:24" ht="12.75" customHeight="1">
      <c r="A25" s="182"/>
      <c r="B25" s="108">
        <f>IF(ISBLANK($C25),"",INDEX('Výsledková listina'!$B:$B,MATCH($C25,'Výsledková listina'!$C:$C,0),1))</f>
      </c>
      <c r="C25" s="109"/>
      <c r="D25" s="110">
        <f>IF(ISBLANK($C25),"",IF(INDEX('Výsledková listina'!$F:$F,MATCH($B25,'Výsledková listina'!$B:$B,0),1)=0,"",INDEX('Výsledková listina'!$F:$F,MATCH($B25,'Výsledková listina'!$B:$B,0),1)))</f>
      </c>
      <c r="E25" s="111">
        <f>IF(ISBLANK($C25),"",IF(INDEX('Výsledková listina'!$G:$G,MATCH($B25,'Výsledková listina'!$B:$B,0),1)=0,"",INDEX('Výsledková listina'!$G:$G,MATCH($B25,'Výsledková listina'!$B:$B,0),1)))</f>
      </c>
      <c r="F25" s="112">
        <f>IF($E25="","",INDEX('1. závod (divize)'!$A:$BX,$E25+5,INDEX('Základní list'!$B:$B,MATCH($D25,'Základní list'!$A:$A,0),1)))</f>
      </c>
      <c r="G25" s="113">
        <f>IF($E25="",COUNTA($A:$A)-3,INDEX('1. závod (divize)'!$A:$BX,$E25+5,INDEX('Základní list'!$B:$B,MATCH($D25,'Základní list'!$A:$A,0),1)+1))</f>
        <v>1</v>
      </c>
      <c r="H25" s="176">
        <f>IF(ISBLANK($A25),"",SUM(F25:F27))</f>
      </c>
      <c r="I25" s="176">
        <f>IF(ISBLANK($A25),"",SUM(G25:G27))</f>
      </c>
      <c r="J25" s="177">
        <f>IF(ISBLANK($A25),"",RANK(I25,I:I,1))</f>
      </c>
      <c r="K25" s="108">
        <f>IF($L25="","",INDEX('Výsledková listina'!$B:$B,MATCH($L25,'Výsledková listina'!$C:$C,0),1))</f>
      </c>
      <c r="L25" s="114">
        <f t="shared" si="5"/>
      </c>
      <c r="M25" s="110">
        <f>IF($L25="","",IF(INDEX('Výsledková listina'!$J:$J,MATCH($K25,'Výsledková listina'!$B:$B,0),1)=0,"",INDEX('Výsledková listina'!$J:$J,MATCH($K25,'Výsledková listina'!$B:$B,0),1)))</f>
      </c>
      <c r="N25" s="111">
        <f>IF($L25="","",IF(INDEX('Výsledková listina'!$K:$K,MATCH($K25,'Výsledková listina'!$B:$B,0),1)=0,"",INDEX('Výsledková listina'!$K:$K,MATCH($K25,'Výsledková listina'!$B:$B,0),1)))</f>
      </c>
      <c r="O25" s="112">
        <f>IF($N25="","",INDEX('2. závod (divize)'!$A:$BX,$N25+5,INDEX('Základní list'!$B:$B,MATCH($M25,'Základní list'!$A:$A,0),1)))</f>
      </c>
      <c r="P25" s="113">
        <f>IF($N25="",COUNTA($A:$A)-3,INDEX('2. závod (divize)'!$A:$BX,$N25+5,INDEX('Základní list'!$B:$B,MATCH($M25,'Základní list'!$A:$A,0),1)+1))</f>
        <v>1</v>
      </c>
      <c r="Q25" s="176">
        <f>IF(ISBLANK($A25),"",SUM(O25:O27))</f>
      </c>
      <c r="R25" s="176">
        <f>IF(ISBLANK($A25),"",SUM(P25:P27))</f>
      </c>
      <c r="S25" s="178">
        <f>IF(ISBLANK($A25),"",RANK(R25,R:R,1))</f>
      </c>
      <c r="T25" s="179">
        <f>IF(ISBLANK($A25),"",SUM(H25,Q25))</f>
      </c>
      <c r="U25" s="180">
        <f>IF(ISBLANK($A25),"",SUM(I25,R25))</f>
      </c>
      <c r="V25" s="178">
        <f>IF(ISBLANK($A25),"",RANK(U25,U:U,1))</f>
      </c>
      <c r="W25">
        <f t="shared" si="3"/>
      </c>
      <c r="X25">
        <f t="shared" si="4"/>
      </c>
    </row>
    <row r="26" spans="1:24" ht="12.75" customHeight="1">
      <c r="A26" s="182"/>
      <c r="B26" s="115">
        <f>IF(ISBLANK($C26),"",INDEX('Výsledková listina'!$B:$B,MATCH($C26,'Výsledková listina'!$C:$C,0),1))</f>
      </c>
      <c r="C26" s="116"/>
      <c r="D26" s="117">
        <f>IF(ISBLANK($C26),"",IF(INDEX('Výsledková listina'!$F:$F,MATCH($B26,'Výsledková listina'!$B:$B,0),1)=0,"",INDEX('Výsledková listina'!$F:$F,MATCH($B26,'Výsledková listina'!$B:$B,0),1)))</f>
      </c>
      <c r="E26" s="118">
        <f>IF(ISBLANK($C26),"",IF(INDEX('Výsledková listina'!$G:$G,MATCH($B26,'Výsledková listina'!$B:$B,0),1)=0,"",INDEX('Výsledková listina'!$G:$G,MATCH($B26,'Výsledková listina'!$B:$B,0),1)))</f>
      </c>
      <c r="F26" s="119">
        <f>IF($E26="","",INDEX('1. závod (divize)'!$A:$BX,$E26+5,INDEX('Základní list'!$B:$B,MATCH($D26,'Základní list'!$A:$A,0),1)))</f>
      </c>
      <c r="G26" s="120">
        <f>IF($E26="",COUNTA($A:$A)-3,INDEX('1. závod (divize)'!$A:$BX,$E26+5,INDEX('Základní list'!$B:$B,MATCH($D26,'Základní list'!$A:$A,0),1)+1))</f>
        <v>1</v>
      </c>
      <c r="H26" s="176"/>
      <c r="I26" s="176"/>
      <c r="J26" s="177"/>
      <c r="K26" s="115">
        <f>IF($L26="","",INDEX('Výsledková listina'!$B:$B,MATCH($L26,'Výsledková listina'!$C:$C,0),1))</f>
      </c>
      <c r="L26" s="121">
        <f t="shared" si="5"/>
      </c>
      <c r="M26" s="117">
        <f>IF($L26="","",IF(INDEX('Výsledková listina'!$J:$J,MATCH($K26,'Výsledková listina'!$B:$B,0),1)=0,"",INDEX('Výsledková listina'!$J:$J,MATCH($K26,'Výsledková listina'!$B:$B,0),1)))</f>
      </c>
      <c r="N26" s="118">
        <f>IF($L26="","",IF(INDEX('Výsledková listina'!$K:$K,MATCH($K26,'Výsledková listina'!$B:$B,0),1)=0,"",INDEX('Výsledková listina'!$K:$K,MATCH($K26,'Výsledková listina'!$B:$B,0),1)))</f>
      </c>
      <c r="O26" s="119">
        <f>IF($N26="","",INDEX('2. závod (divize)'!$A:$BX,$N26+5,INDEX('Základní list'!$B:$B,MATCH($M26,'Základní list'!$A:$A,0),1)))</f>
      </c>
      <c r="P26" s="120">
        <f>IF($N26="",COUNTA($A:$A)-3,INDEX('2. závod (divize)'!$A:$BX,$N26+5,INDEX('Základní list'!$B:$B,MATCH($M26,'Základní list'!$A:$A,0),1)+1))</f>
        <v>1</v>
      </c>
      <c r="Q26" s="176"/>
      <c r="R26" s="176"/>
      <c r="S26" s="178"/>
      <c r="T26" s="179"/>
      <c r="U26" s="180"/>
      <c r="V26" s="178"/>
      <c r="W26">
        <f t="shared" si="3"/>
      </c>
      <c r="X26">
        <f t="shared" si="4"/>
      </c>
    </row>
    <row r="27" spans="1:24" ht="13.5" customHeight="1">
      <c r="A27" s="182"/>
      <c r="B27" s="122">
        <f>IF(ISBLANK($C27),"",INDEX('Výsledková listina'!$B:$B,MATCH($C27,'Výsledková listina'!$C:$C,0),1))</f>
      </c>
      <c r="C27" s="123"/>
      <c r="D27" s="124">
        <f>IF(ISBLANK($C27),"",IF(INDEX('Výsledková listina'!$F:$F,MATCH($B27,'Výsledková listina'!$B:$B,0),1)=0,"",INDEX('Výsledková listina'!$F:$F,MATCH($B27,'Výsledková listina'!$B:$B,0),1)))</f>
      </c>
      <c r="E27" s="125">
        <f>IF(ISBLANK($C27),"",IF(INDEX('Výsledková listina'!$G:$G,MATCH($B27,'Výsledková listina'!$B:$B,0),1)=0,"",INDEX('Výsledková listina'!$G:$G,MATCH($B27,'Výsledková listina'!$B:$B,0),1)))</f>
      </c>
      <c r="F27" s="126">
        <f>IF($E27="","",INDEX('1. závod (divize)'!$A:$BX,$E27+5,INDEX('Základní list'!$B:$B,MATCH($D27,'Základní list'!$A:$A,0),1)))</f>
      </c>
      <c r="G27" s="127">
        <f>IF($E27="",COUNTA($A:$A)-3,INDEX('1. závod (divize)'!$A:$BX,$E27+5,INDEX('Základní list'!$B:$B,MATCH($D27,'Základní list'!$A:$A,0),1)+1))</f>
        <v>1</v>
      </c>
      <c r="H27" s="176"/>
      <c r="I27" s="176"/>
      <c r="J27" s="177"/>
      <c r="K27" s="122">
        <f>IF($L27="","",INDEX('Výsledková listina'!$B:$B,MATCH($L27,'Výsledková listina'!$C:$C,0),1))</f>
      </c>
      <c r="L27" s="128">
        <f t="shared" si="5"/>
      </c>
      <c r="M27" s="124">
        <f>IF($L27="","",IF(INDEX('Výsledková listina'!$J:$J,MATCH($K27,'Výsledková listina'!$B:$B,0),1)=0,"",INDEX('Výsledková listina'!$J:$J,MATCH($K27,'Výsledková listina'!$B:$B,0),1)))</f>
      </c>
      <c r="N27" s="125">
        <f>IF($L27="","",IF(INDEX('Výsledková listina'!$K:$K,MATCH($K27,'Výsledková listina'!$B:$B,0),1)=0,"",INDEX('Výsledková listina'!$K:$K,MATCH($K27,'Výsledková listina'!$B:$B,0),1)))</f>
      </c>
      <c r="O27" s="126">
        <f>IF($N27="","",INDEX('2. závod (divize)'!$A:$BX,$N27+5,INDEX('Základní list'!$B:$B,MATCH($M27,'Základní list'!$A:$A,0),1)))</f>
      </c>
      <c r="P27" s="127">
        <f>IF($N27="",COUNTA($A:$A)-3,INDEX('2. závod (divize)'!$A:$BX,$N27+5,INDEX('Základní list'!$B:$B,MATCH($M27,'Základní list'!$A:$A,0),1)+1))</f>
        <v>1</v>
      </c>
      <c r="Q27" s="176"/>
      <c r="R27" s="176"/>
      <c r="S27" s="178"/>
      <c r="T27" s="179"/>
      <c r="U27" s="180"/>
      <c r="V27" s="178"/>
      <c r="W27">
        <f t="shared" si="3"/>
      </c>
      <c r="X27">
        <f t="shared" si="4"/>
      </c>
    </row>
    <row r="28" spans="1:24" ht="12.75" customHeight="1">
      <c r="A28" s="183"/>
      <c r="B28" s="108">
        <f>IF(ISBLANK($C28),"",INDEX('Výsledková listina'!$B:$B,MATCH($C28,'Výsledková listina'!$C:$C,0),1))</f>
      </c>
      <c r="C28" s="109"/>
      <c r="D28" s="110">
        <f>IF(ISBLANK($C28),"",IF(INDEX('Výsledková listina'!$F:$F,MATCH($B28,'Výsledková listina'!$B:$B,0),1)=0,"",INDEX('Výsledková listina'!$F:$F,MATCH($B28,'Výsledková listina'!$B:$B,0),1)))</f>
      </c>
      <c r="E28" s="111">
        <f>IF(ISBLANK($C28),"",IF(INDEX('Výsledková listina'!$G:$G,MATCH($B28,'Výsledková listina'!$B:$B,0),1)=0,"",INDEX('Výsledková listina'!$G:$G,MATCH($B28,'Výsledková listina'!$B:$B,0),1)))</f>
      </c>
      <c r="F28" s="112">
        <f>IF($E28="","",INDEX('1. závod (divize)'!$A:$BX,$E28+5,INDEX('Základní list'!$B:$B,MATCH($D28,'Základní list'!$A:$A,0),1)))</f>
      </c>
      <c r="G28" s="113">
        <f>IF($E28="",COUNTA($A:$A)-3,INDEX('1. závod (divize)'!$A:$BX,$E28+5,INDEX('Základní list'!$B:$B,MATCH($D28,'Základní list'!$A:$A,0),1)+1))</f>
        <v>1</v>
      </c>
      <c r="H28" s="176">
        <f>IF(ISBLANK($A28),"",SUM(F28:F30))</f>
      </c>
      <c r="I28" s="176">
        <f>IF(ISBLANK($A28),"",SUM(G28:G30))</f>
      </c>
      <c r="J28" s="177">
        <f>IF(ISBLANK($A28),"",RANK(I28,I:I,1))</f>
      </c>
      <c r="K28" s="108">
        <f>IF($L28="","",INDEX('Výsledková listina'!$B:$B,MATCH($L28,'Výsledková listina'!$C:$C,0),1))</f>
      </c>
      <c r="L28" s="114">
        <f>IF(ISBLANK(C28),"",C28)</f>
      </c>
      <c r="M28" s="110">
        <f>IF($L28="","",IF(INDEX('Výsledková listina'!$J:$J,MATCH($K28,'Výsledková listina'!$B:$B,0),1)=0,"",INDEX('Výsledková listina'!$J:$J,MATCH($K28,'Výsledková listina'!$B:$B,0),1)))</f>
      </c>
      <c r="N28" s="111">
        <f>IF($L28="","",IF(INDEX('Výsledková listina'!$K:$K,MATCH($K28,'Výsledková listina'!$B:$B,0),1)=0,"",INDEX('Výsledková listina'!$K:$K,MATCH($K28,'Výsledková listina'!$B:$B,0),1)))</f>
      </c>
      <c r="O28" s="112">
        <f>IF($N28="","",INDEX('2. závod (divize)'!$A:$BX,$N28+5,INDEX('Základní list'!$B:$B,MATCH($M28,'Základní list'!$A:$A,0),1)))</f>
      </c>
      <c r="P28" s="113">
        <f>IF($N28="",COUNTA($A:$A)-3,INDEX('2. závod (divize)'!$A:$BX,$N28+5,INDEX('Základní list'!$B:$B,MATCH($M28,'Základní list'!$A:$A,0),1)+1))</f>
        <v>1</v>
      </c>
      <c r="Q28" s="176">
        <f>IF(ISBLANK($A28),"",SUM(O28:O30))</f>
      </c>
      <c r="R28" s="176">
        <f>IF(ISBLANK($A28),"",SUM(P28:P30))</f>
      </c>
      <c r="S28" s="178">
        <f>IF(ISBLANK($A28),"",RANK(R28,R:R,1))</f>
      </c>
      <c r="T28" s="179">
        <f>IF(ISBLANK($A28),"",SUM(H28,Q28))</f>
      </c>
      <c r="U28" s="180">
        <f>IF(ISBLANK($A28),"",SUM(I28,R28))</f>
      </c>
      <c r="V28" s="178">
        <f>IF(ISBLANK($A28),"",RANK(U28,U:U,1))</f>
      </c>
      <c r="W28">
        <f>CONCATENATE(D28,E28)</f>
      </c>
      <c r="X28">
        <f>CONCATENATE(M28,N28)</f>
      </c>
    </row>
    <row r="29" spans="1:24" ht="12.75" customHeight="1">
      <c r="A29" s="183"/>
      <c r="B29" s="115">
        <f>IF(ISBLANK($C29),"",INDEX('Výsledková listina'!$B:$B,MATCH($C29,'Výsledková listina'!$C:$C,0),1))</f>
      </c>
      <c r="C29" s="116"/>
      <c r="D29" s="117">
        <f>IF(ISBLANK($C29),"",IF(INDEX('Výsledková listina'!$F:$F,MATCH($B29,'Výsledková listina'!$B:$B,0),1)=0,"",INDEX('Výsledková listina'!$F:$F,MATCH($B29,'Výsledková listina'!$B:$B,0),1)))</f>
      </c>
      <c r="E29" s="118">
        <f>IF(ISBLANK($C29),"",IF(INDEX('Výsledková listina'!$G:$G,MATCH($B29,'Výsledková listina'!$B:$B,0),1)=0,"",INDEX('Výsledková listina'!$G:$G,MATCH($B29,'Výsledková listina'!$B:$B,0),1)))</f>
      </c>
      <c r="F29" s="119">
        <f>IF($E29="","",INDEX('1. závod (divize)'!$A:$BX,$E29+5,INDEX('Základní list'!$B:$B,MATCH($D29,'Základní list'!$A:$A,0),1)))</f>
      </c>
      <c r="G29" s="120">
        <f>IF($E29="",COUNTA($A:$A)-3,INDEX('1. závod (divize)'!$A:$BX,$E29+5,INDEX('Základní list'!$B:$B,MATCH($D29,'Základní list'!$A:$A,0),1)+1))</f>
        <v>1</v>
      </c>
      <c r="H29" s="176"/>
      <c r="I29" s="176"/>
      <c r="J29" s="177"/>
      <c r="K29" s="115">
        <f>IF($L29="","",INDEX('Výsledková listina'!$B:$B,MATCH($L29,'Výsledková listina'!$C:$C,0),1))</f>
      </c>
      <c r="L29" s="121">
        <f>IF(ISBLANK(C29),"",C29)</f>
      </c>
      <c r="M29" s="117">
        <f>IF($L29="","",IF(INDEX('Výsledková listina'!$J:$J,MATCH($K29,'Výsledková listina'!$B:$B,0),1)=0,"",INDEX('Výsledková listina'!$J:$J,MATCH($K29,'Výsledková listina'!$B:$B,0),1)))</f>
      </c>
      <c r="N29" s="118">
        <f>IF($L29="","",IF(INDEX('Výsledková listina'!$K:$K,MATCH($K29,'Výsledková listina'!$B:$B,0),1)=0,"",INDEX('Výsledková listina'!$K:$K,MATCH($K29,'Výsledková listina'!$B:$B,0),1)))</f>
      </c>
      <c r="O29" s="119">
        <f>IF($N29="","",INDEX('2. závod (divize)'!$A:$BX,$N29+5,INDEX('Základní list'!$B:$B,MATCH($M29,'Základní list'!$A:$A,0),1)))</f>
      </c>
      <c r="P29" s="120">
        <f>IF($N29="",COUNTA($A:$A)-3,INDEX('2. závod (divize)'!$A:$BX,$N29+5,INDEX('Základní list'!$B:$B,MATCH($M29,'Základní list'!$A:$A,0),1)+1))</f>
        <v>1</v>
      </c>
      <c r="Q29" s="176"/>
      <c r="R29" s="176"/>
      <c r="S29" s="178"/>
      <c r="T29" s="179"/>
      <c r="U29" s="180"/>
      <c r="V29" s="178"/>
      <c r="W29">
        <f>CONCATENATE(D29,E29)</f>
      </c>
      <c r="X29">
        <f>CONCATENATE(M29,N29)</f>
      </c>
    </row>
    <row r="30" spans="1:24" ht="13.5" customHeight="1">
      <c r="A30" s="183"/>
      <c r="B30" s="122">
        <f>IF(ISBLANK($C30),"",INDEX('Výsledková listina'!$B:$B,MATCH($C30,'Výsledková listina'!$C:$C,0),1))</f>
      </c>
      <c r="C30" s="123"/>
      <c r="D30" s="124">
        <f>IF(ISBLANK($C30),"",IF(INDEX('Výsledková listina'!$F:$F,MATCH($B30,'Výsledková listina'!$B:$B,0),1)=0,"",INDEX('Výsledková listina'!$F:$F,MATCH($B30,'Výsledková listina'!$B:$B,0),1)))</f>
      </c>
      <c r="E30" s="125">
        <f>IF(ISBLANK($C30),"",IF(INDEX('Výsledková listina'!$G:$G,MATCH($B30,'Výsledková listina'!$B:$B,0),1)=0,"",INDEX('Výsledková listina'!$G:$G,MATCH($B30,'Výsledková listina'!$B:$B,0),1)))</f>
      </c>
      <c r="F30" s="126">
        <f>IF($E30="","",INDEX('1. závod (divize)'!$A:$BX,$E30+5,INDEX('Základní list'!$B:$B,MATCH($D30,'Základní list'!$A:$A,0),1)))</f>
      </c>
      <c r="G30" s="127">
        <f>IF($E30="",COUNTA($A:$A)-3,INDEX('1. závod (divize)'!$A:$BX,$E30+5,INDEX('Základní list'!$B:$B,MATCH($D30,'Základní list'!$A:$A,0),1)+1))</f>
        <v>1</v>
      </c>
      <c r="H30" s="176"/>
      <c r="I30" s="176"/>
      <c r="J30" s="177"/>
      <c r="K30" s="122">
        <f>IF($L30="","",INDEX('Výsledková listina'!$B:$B,MATCH($L30,'Výsledková listina'!$C:$C,0),1))</f>
      </c>
      <c r="L30" s="128">
        <f>IF(ISBLANK(C30),"",C30)</f>
      </c>
      <c r="M30" s="124">
        <f>IF($L30="","",IF(INDEX('Výsledková listina'!$J:$J,MATCH($K30,'Výsledková listina'!$B:$B,0),1)=0,"",INDEX('Výsledková listina'!$J:$J,MATCH($K30,'Výsledková listina'!$B:$B,0),1)))</f>
      </c>
      <c r="N30" s="125">
        <f>IF($L30="","",IF(INDEX('Výsledková listina'!$K:$K,MATCH($K30,'Výsledková listina'!$B:$B,0),1)=0,"",INDEX('Výsledková listina'!$K:$K,MATCH($K30,'Výsledková listina'!$B:$B,0),1)))</f>
      </c>
      <c r="O30" s="126">
        <f>IF($N30="","",INDEX('2. závod (divize)'!$A:$BX,$N30+5,INDEX('Základní list'!$B:$B,MATCH($M30,'Základní list'!$A:$A,0),1)))</f>
      </c>
      <c r="P30" s="127">
        <f>IF($N30="",COUNTA($A:$A)-3,INDEX('2. závod (divize)'!$A:$BX,$N30+5,INDEX('Základní list'!$B:$B,MATCH($M30,'Základní list'!$A:$A,0),1)+1))</f>
        <v>1</v>
      </c>
      <c r="Q30" s="176"/>
      <c r="R30" s="176"/>
      <c r="S30" s="178"/>
      <c r="T30" s="179"/>
      <c r="U30" s="180"/>
      <c r="V30" s="178"/>
      <c r="W30">
        <f>CONCATENATE(D30,E30)</f>
      </c>
      <c r="X30">
        <f>CONCATENATE(M30,N30)</f>
      </c>
    </row>
    <row r="31" spans="1:24" ht="12.75" customHeight="1">
      <c r="A31" s="183"/>
      <c r="B31" s="108">
        <f>IF(ISBLANK($C31),"",INDEX('Výsledková listina'!$B:$B,MATCH($C31,'Výsledková listina'!$C:$C,0),1))</f>
      </c>
      <c r="C31" s="109"/>
      <c r="D31" s="110">
        <f>IF(ISBLANK($C31),"",IF(INDEX('Výsledková listina'!$F:$F,MATCH($B31,'Výsledková listina'!$B:$B,0),1)=0,"",INDEX('Výsledková listina'!$F:$F,MATCH($B31,'Výsledková listina'!$B:$B,0),1)))</f>
      </c>
      <c r="E31" s="111">
        <f>IF(ISBLANK($C31),"",IF(INDEX('Výsledková listina'!$G:$G,MATCH($B31,'Výsledková listina'!$B:$B,0),1)=0,"",INDEX('Výsledková listina'!$G:$G,MATCH($B31,'Výsledková listina'!$B:$B,0),1)))</f>
      </c>
      <c r="F31" s="112">
        <f>IF($E31="","",INDEX('1. závod (divize)'!$A:$BX,$E31+5,INDEX('Základní list'!$B:$B,MATCH($D31,'Základní list'!$A:$A,0),1)))</f>
      </c>
      <c r="G31" s="113">
        <f>IF($E31="",COUNTA($A:$A)-3,INDEX('1. závod (divize)'!$A:$BX,$E31+5,INDEX('Základní list'!$B:$B,MATCH($D31,'Základní list'!$A:$A,0),1)+1))</f>
        <v>1</v>
      </c>
      <c r="H31" s="176">
        <f>IF(ISBLANK($A31),"",SUM(F31:F33))</f>
      </c>
      <c r="I31" s="176">
        <f>IF(ISBLANK($A31),"",SUM(G31:G33))</f>
      </c>
      <c r="J31" s="177">
        <f>IF(ISBLANK($A31),"",RANK(I31,I:I,1))</f>
      </c>
      <c r="K31" s="108">
        <f>IF($L31="","",INDEX('Výsledková listina'!$B:$B,MATCH($L31,'Výsledková listina'!$C:$C,0),1))</f>
      </c>
      <c r="L31" s="114">
        <f t="shared" si="5"/>
      </c>
      <c r="M31" s="110">
        <f>IF($L31="","",IF(INDEX('Výsledková listina'!$J:$J,MATCH($K31,'Výsledková listina'!$B:$B,0),1)=0,"",INDEX('Výsledková listina'!$J:$J,MATCH($K31,'Výsledková listina'!$B:$B,0),1)))</f>
      </c>
      <c r="N31" s="111">
        <f>IF($L31="","",IF(INDEX('Výsledková listina'!$K:$K,MATCH($K31,'Výsledková listina'!$B:$B,0),1)=0,"",INDEX('Výsledková listina'!$K:$K,MATCH($K31,'Výsledková listina'!$B:$B,0),1)))</f>
      </c>
      <c r="O31" s="112">
        <f>IF($N31="","",INDEX('2. závod (divize)'!$A:$BX,$N31+5,INDEX('Základní list'!$B:$B,MATCH($M31,'Základní list'!$A:$A,0),1)))</f>
      </c>
      <c r="P31" s="113">
        <f>IF($N31="",COUNTA($A:$A)-3,INDEX('2. závod (divize)'!$A:$BX,$N31+5,INDEX('Základní list'!$B:$B,MATCH($M31,'Základní list'!$A:$A,0),1)+1))</f>
        <v>1</v>
      </c>
      <c r="Q31" s="176">
        <f>IF(ISBLANK($A31),"",SUM(O31:O33))</f>
      </c>
      <c r="R31" s="176">
        <f>IF(ISBLANK($A31),"",SUM(P31:P33))</f>
      </c>
      <c r="S31" s="178">
        <f>IF(ISBLANK($A31),"",RANK(R31,R:R,1))</f>
      </c>
      <c r="T31" s="179">
        <f>IF(ISBLANK($A31),"",SUM(H31,Q31))</f>
      </c>
      <c r="U31" s="180">
        <f>IF(ISBLANK($A31),"",SUM(I31,R31))</f>
      </c>
      <c r="V31" s="178">
        <f>IF(ISBLANK($A31),"",RANK(U31,U:U,1))</f>
      </c>
      <c r="W31">
        <f t="shared" si="3"/>
      </c>
      <c r="X31">
        <f t="shared" si="4"/>
      </c>
    </row>
    <row r="32" spans="1:24" ht="12.75" customHeight="1">
      <c r="A32" s="183"/>
      <c r="B32" s="115">
        <f>IF(ISBLANK($C32),"",INDEX('Výsledková listina'!$B:$B,MATCH($C32,'Výsledková listina'!$C:$C,0),1))</f>
      </c>
      <c r="C32" s="116"/>
      <c r="D32" s="117">
        <f>IF(ISBLANK($C32),"",IF(INDEX('Výsledková listina'!$F:$F,MATCH($B32,'Výsledková listina'!$B:$B,0),1)=0,"",INDEX('Výsledková listina'!$F:$F,MATCH($B32,'Výsledková listina'!$B:$B,0),1)))</f>
      </c>
      <c r="E32" s="118">
        <f>IF(ISBLANK($C32),"",IF(INDEX('Výsledková listina'!$G:$G,MATCH($B32,'Výsledková listina'!$B:$B,0),1)=0,"",INDEX('Výsledková listina'!$G:$G,MATCH($B32,'Výsledková listina'!$B:$B,0),1)))</f>
      </c>
      <c r="F32" s="119">
        <f>IF($E32="","",INDEX('1. závod (divize)'!$A:$BX,$E32+5,INDEX('Základní list'!$B:$B,MATCH($D32,'Základní list'!$A:$A,0),1)))</f>
      </c>
      <c r="G32" s="120">
        <f>IF($E32="",COUNTA($A:$A)-3,INDEX('1. závod (divize)'!$A:$BX,$E32+5,INDEX('Základní list'!$B:$B,MATCH($D32,'Základní list'!$A:$A,0),1)+1))</f>
        <v>1</v>
      </c>
      <c r="H32" s="176"/>
      <c r="I32" s="176"/>
      <c r="J32" s="177"/>
      <c r="K32" s="115">
        <f>IF($L32="","",INDEX('Výsledková listina'!$B:$B,MATCH($L32,'Výsledková listina'!$C:$C,0),1))</f>
      </c>
      <c r="L32" s="121">
        <f t="shared" si="5"/>
      </c>
      <c r="M32" s="117">
        <f>IF($L32="","",IF(INDEX('Výsledková listina'!$J:$J,MATCH($K32,'Výsledková listina'!$B:$B,0),1)=0,"",INDEX('Výsledková listina'!$J:$J,MATCH($K32,'Výsledková listina'!$B:$B,0),1)))</f>
      </c>
      <c r="N32" s="118">
        <f>IF($L32="","",IF(INDEX('Výsledková listina'!$K:$K,MATCH($K32,'Výsledková listina'!$B:$B,0),1)=0,"",INDEX('Výsledková listina'!$K:$K,MATCH($K32,'Výsledková listina'!$B:$B,0),1)))</f>
      </c>
      <c r="O32" s="119">
        <f>IF($N32="","",INDEX('2. závod (divize)'!$A:$BX,$N32+5,INDEX('Základní list'!$B:$B,MATCH($M32,'Základní list'!$A:$A,0),1)))</f>
      </c>
      <c r="P32" s="120">
        <f>IF($N32="",COUNTA($A:$A)-3,INDEX('2. závod (divize)'!$A:$BX,$N32+5,INDEX('Základní list'!$B:$B,MATCH($M32,'Základní list'!$A:$A,0),1)+1))</f>
        <v>1</v>
      </c>
      <c r="Q32" s="176"/>
      <c r="R32" s="176"/>
      <c r="S32" s="178"/>
      <c r="T32" s="179"/>
      <c r="U32" s="180"/>
      <c r="V32" s="178"/>
      <c r="W32">
        <f t="shared" si="3"/>
      </c>
      <c r="X32">
        <f t="shared" si="4"/>
      </c>
    </row>
    <row r="33" spans="1:24" ht="13.5" customHeight="1">
      <c r="A33" s="183"/>
      <c r="B33" s="122">
        <f>IF(ISBLANK($C33),"",INDEX('Výsledková listina'!$B:$B,MATCH($C33,'Výsledková listina'!$C:$C,0),1))</f>
      </c>
      <c r="C33" s="123"/>
      <c r="D33" s="124">
        <f>IF(ISBLANK($C33),"",IF(INDEX('Výsledková listina'!$F:$F,MATCH($B33,'Výsledková listina'!$B:$B,0),1)=0,"",INDEX('Výsledková listina'!$F:$F,MATCH($B33,'Výsledková listina'!$B:$B,0),1)))</f>
      </c>
      <c r="E33" s="125">
        <f>IF(ISBLANK($C33),"",IF(INDEX('Výsledková listina'!$G:$G,MATCH($B33,'Výsledková listina'!$B:$B,0),1)=0,"",INDEX('Výsledková listina'!$G:$G,MATCH($B33,'Výsledková listina'!$B:$B,0),1)))</f>
      </c>
      <c r="F33" s="126">
        <f>IF($E33="","",INDEX('1. závod (divize)'!$A:$BX,$E33+5,INDEX('Základní list'!$B:$B,MATCH($D33,'Základní list'!$A:$A,0),1)))</f>
      </c>
      <c r="G33" s="127">
        <f>IF($E33="",COUNTA($A:$A)-3,INDEX('1. závod (divize)'!$A:$BX,$E33+5,INDEX('Základní list'!$B:$B,MATCH($D33,'Základní list'!$A:$A,0),1)+1))</f>
        <v>1</v>
      </c>
      <c r="H33" s="176"/>
      <c r="I33" s="176"/>
      <c r="J33" s="177"/>
      <c r="K33" s="122">
        <f>IF($L33="","",INDEX('Výsledková listina'!$B:$B,MATCH($L33,'Výsledková listina'!$C:$C,0),1))</f>
      </c>
      <c r="L33" s="128">
        <f t="shared" si="5"/>
      </c>
      <c r="M33" s="124">
        <f>IF($L33="","",IF(INDEX('Výsledková listina'!$J:$J,MATCH($K33,'Výsledková listina'!$B:$B,0),1)=0,"",INDEX('Výsledková listina'!$J:$J,MATCH($K33,'Výsledková listina'!$B:$B,0),1)))</f>
      </c>
      <c r="N33" s="125">
        <f>IF($L33="","",IF(INDEX('Výsledková listina'!$K:$K,MATCH($K33,'Výsledková listina'!$B:$B,0),1)=0,"",INDEX('Výsledková listina'!$K:$K,MATCH($K33,'Výsledková listina'!$B:$B,0),1)))</f>
      </c>
      <c r="O33" s="126">
        <f>IF($N33="","",INDEX('2. závod (divize)'!$A:$BX,$N33+5,INDEX('Základní list'!$B:$B,MATCH($M33,'Základní list'!$A:$A,0),1)))</f>
      </c>
      <c r="P33" s="127">
        <f>IF($N33="",COUNTA($A:$A)-3,INDEX('2. závod (divize)'!$A:$BX,$N33+5,INDEX('Základní list'!$B:$B,MATCH($M33,'Základní list'!$A:$A,0),1)+1))</f>
        <v>1</v>
      </c>
      <c r="Q33" s="176"/>
      <c r="R33" s="176"/>
      <c r="S33" s="178"/>
      <c r="T33" s="179"/>
      <c r="U33" s="180"/>
      <c r="V33" s="178"/>
      <c r="W33">
        <f t="shared" si="3"/>
      </c>
      <c r="X33">
        <f t="shared" si="4"/>
      </c>
    </row>
    <row r="34" spans="1:24" ht="12.75" customHeight="1">
      <c r="A34" s="183"/>
      <c r="B34" s="108">
        <f>IF(ISBLANK($C34),"",INDEX('Výsledková listina'!$B:$B,MATCH($C34,'Výsledková listina'!$C:$C,0),1))</f>
      </c>
      <c r="C34" s="109"/>
      <c r="D34" s="110">
        <f>IF(ISBLANK($C34),"",IF(INDEX('Výsledková listina'!$F:$F,MATCH($B34,'Výsledková listina'!$B:$B,0),1)=0,"",INDEX('Výsledková listina'!$F:$F,MATCH($B34,'Výsledková listina'!$B:$B,0),1)))</f>
      </c>
      <c r="E34" s="111">
        <f>IF(ISBLANK($C34),"",IF(INDEX('Výsledková listina'!$G:$G,MATCH($B34,'Výsledková listina'!$B:$B,0),1)=0,"",INDEX('Výsledková listina'!$G:$G,MATCH($B34,'Výsledková listina'!$B:$B,0),1)))</f>
      </c>
      <c r="F34" s="112">
        <f>IF($E34="","",INDEX('1. závod (divize)'!$A:$BX,$E34+5,INDEX('Základní list'!$B:$B,MATCH($D34,'Základní list'!$A:$A,0),1)))</f>
      </c>
      <c r="G34" s="113">
        <f>IF($E34="",COUNTA($A:$A)-3,INDEX('1. závod (divize)'!$A:$BX,$E34+5,INDEX('Základní list'!$B:$B,MATCH($D34,'Základní list'!$A:$A,0),1)+1))</f>
        <v>1</v>
      </c>
      <c r="H34" s="176">
        <f>IF(ISBLANK($A34),"",SUM(F34:F36))</f>
      </c>
      <c r="I34" s="176">
        <f>IF(ISBLANK($A34),"",SUM(G34:G36))</f>
      </c>
      <c r="J34" s="177">
        <f>IF(ISBLANK($A34),"",RANK(I34,I:I,1))</f>
      </c>
      <c r="K34" s="108">
        <f>IF($L34="","",INDEX('Výsledková listina'!$B:$B,MATCH($L34,'Výsledková listina'!$C:$C,0),1))</f>
      </c>
      <c r="L34" s="114">
        <f>IF(ISBLANK(C34),"",C34)</f>
      </c>
      <c r="M34" s="110">
        <f>IF($L34="","",IF(INDEX('Výsledková listina'!$J:$J,MATCH($K34,'Výsledková listina'!$B:$B,0),1)=0,"",INDEX('Výsledková listina'!$J:$J,MATCH($K34,'Výsledková listina'!$B:$B,0),1)))</f>
      </c>
      <c r="N34" s="111">
        <f>IF($L34="","",IF(INDEX('Výsledková listina'!$K:$K,MATCH($K34,'Výsledková listina'!$B:$B,0),1)=0,"",INDEX('Výsledková listina'!$K:$K,MATCH($K34,'Výsledková listina'!$B:$B,0),1)))</f>
      </c>
      <c r="O34" s="112">
        <f>IF($N34="","",INDEX('2. závod (divize)'!$A:$BX,$N34+5,INDEX('Základní list'!$B:$B,MATCH($M34,'Základní list'!$A:$A,0),1)))</f>
      </c>
      <c r="P34" s="113">
        <f>IF($N34="",COUNTA($A:$A)-3,INDEX('2. závod (divize)'!$A:$BX,$N34+5,INDEX('Základní list'!$B:$B,MATCH($M34,'Základní list'!$A:$A,0),1)+1))</f>
        <v>1</v>
      </c>
      <c r="Q34" s="176">
        <f>IF(ISBLANK($A34),"",SUM(O34:O36))</f>
      </c>
      <c r="R34" s="176">
        <f>IF(ISBLANK($A34),"",SUM(P34:P36))</f>
      </c>
      <c r="S34" s="178">
        <f>IF(ISBLANK($A34),"",RANK(R34,R:R,1))</f>
      </c>
      <c r="T34" s="179">
        <f>IF(ISBLANK($A34),"",SUM(H34,Q34))</f>
      </c>
      <c r="U34" s="180">
        <f>IF(ISBLANK($A34),"",SUM(I34,R34))</f>
      </c>
      <c r="V34" s="178">
        <f>IF(ISBLANK($A34),"",RANK(U34,U:U,1))</f>
      </c>
      <c r="W34">
        <f>CONCATENATE(D34,E34)</f>
      </c>
      <c r="X34">
        <f>CONCATENATE(M34,N34)</f>
      </c>
    </row>
    <row r="35" spans="1:24" ht="12.75" customHeight="1">
      <c r="A35" s="183"/>
      <c r="B35" s="115">
        <f>IF(ISBLANK($C35),"",INDEX('Výsledková listina'!$B:$B,MATCH($C35,'Výsledková listina'!$C:$C,0),1))</f>
      </c>
      <c r="C35" s="116"/>
      <c r="D35" s="117">
        <f>IF(ISBLANK($C35),"",IF(INDEX('Výsledková listina'!$F:$F,MATCH($B35,'Výsledková listina'!$B:$B,0),1)=0,"",INDEX('Výsledková listina'!$F:$F,MATCH($B35,'Výsledková listina'!$B:$B,0),1)))</f>
      </c>
      <c r="E35" s="118">
        <f>IF(ISBLANK($C35),"",IF(INDEX('Výsledková listina'!$G:$G,MATCH($B35,'Výsledková listina'!$B:$B,0),1)=0,"",INDEX('Výsledková listina'!$G:$G,MATCH($B35,'Výsledková listina'!$B:$B,0),1)))</f>
      </c>
      <c r="F35" s="119">
        <f>IF($E35="","",INDEX('1. závod (divize)'!$A:$BX,$E35+5,INDEX('Základní list'!$B:$B,MATCH($D35,'Základní list'!$A:$A,0),1)))</f>
      </c>
      <c r="G35" s="120">
        <f>IF($E35="",COUNTA($A:$A)-3,INDEX('1. závod (divize)'!$A:$BX,$E35+5,INDEX('Základní list'!$B:$B,MATCH($D35,'Základní list'!$A:$A,0),1)+1))</f>
        <v>1</v>
      </c>
      <c r="H35" s="176"/>
      <c r="I35" s="176"/>
      <c r="J35" s="177"/>
      <c r="K35" s="115">
        <f>IF($L35="","",INDEX('Výsledková listina'!$B:$B,MATCH($L35,'Výsledková listina'!$C:$C,0),1))</f>
      </c>
      <c r="L35" s="121">
        <f>IF(ISBLANK(C35),"",C35)</f>
      </c>
      <c r="M35" s="117">
        <f>IF($L35="","",IF(INDEX('Výsledková listina'!$J:$J,MATCH($K35,'Výsledková listina'!$B:$B,0),1)=0,"",INDEX('Výsledková listina'!$J:$J,MATCH($K35,'Výsledková listina'!$B:$B,0),1)))</f>
      </c>
      <c r="N35" s="118">
        <f>IF($L35="","",IF(INDEX('Výsledková listina'!$K:$K,MATCH($K35,'Výsledková listina'!$B:$B,0),1)=0,"",INDEX('Výsledková listina'!$K:$K,MATCH($K35,'Výsledková listina'!$B:$B,0),1)))</f>
      </c>
      <c r="O35" s="119">
        <f>IF($N35="","",INDEX('2. závod (divize)'!$A:$BX,$N35+5,INDEX('Základní list'!$B:$B,MATCH($M35,'Základní list'!$A:$A,0),1)))</f>
      </c>
      <c r="P35" s="120">
        <f>IF($N35="",COUNTA($A:$A)-3,INDEX('2. závod (divize)'!$A:$BX,$N35+5,INDEX('Základní list'!$B:$B,MATCH($M35,'Základní list'!$A:$A,0),1)+1))</f>
        <v>1</v>
      </c>
      <c r="Q35" s="176"/>
      <c r="R35" s="176"/>
      <c r="S35" s="178"/>
      <c r="T35" s="179"/>
      <c r="U35" s="180"/>
      <c r="V35" s="178"/>
      <c r="W35">
        <f>CONCATENATE(D35,E35)</f>
      </c>
      <c r="X35">
        <f>CONCATENATE(M35,N35)</f>
      </c>
    </row>
    <row r="36" spans="1:24" ht="13.5" customHeight="1">
      <c r="A36" s="183"/>
      <c r="B36" s="122">
        <f>IF(ISBLANK($C36),"",INDEX('Výsledková listina'!$B:$B,MATCH($C36,'Výsledková listina'!$C:$C,0),1))</f>
      </c>
      <c r="C36" s="123"/>
      <c r="D36" s="124">
        <f>IF(ISBLANK($C36),"",IF(INDEX('Výsledková listina'!$F:$F,MATCH($B36,'Výsledková listina'!$B:$B,0),1)=0,"",INDEX('Výsledková listina'!$F:$F,MATCH($B36,'Výsledková listina'!$B:$B,0),1)))</f>
      </c>
      <c r="E36" s="125">
        <f>IF(ISBLANK($C36),"",IF(INDEX('Výsledková listina'!$G:$G,MATCH($B36,'Výsledková listina'!$B:$B,0),1)=0,"",INDEX('Výsledková listina'!$G:$G,MATCH($B36,'Výsledková listina'!$B:$B,0),1)))</f>
      </c>
      <c r="F36" s="126">
        <f>IF($E36="","",INDEX('1. závod (divize)'!$A:$BX,$E36+5,INDEX('Základní list'!$B:$B,MATCH($D36,'Základní list'!$A:$A,0),1)))</f>
      </c>
      <c r="G36" s="127">
        <f>IF($E36="",COUNTA($A:$A)-3,INDEX('1. závod (divize)'!$A:$BX,$E36+5,INDEX('Základní list'!$B:$B,MATCH($D36,'Základní list'!$A:$A,0),1)+1))</f>
        <v>1</v>
      </c>
      <c r="H36" s="176"/>
      <c r="I36" s="176"/>
      <c r="J36" s="177"/>
      <c r="K36" s="122">
        <f>IF($L36="","",INDEX('Výsledková listina'!$B:$B,MATCH($L36,'Výsledková listina'!$C:$C,0),1))</f>
      </c>
      <c r="L36" s="128">
        <f>IF(ISBLANK(C36),"",C36)</f>
      </c>
      <c r="M36" s="124">
        <f>IF($L36="","",IF(INDEX('Výsledková listina'!$J:$J,MATCH($K36,'Výsledková listina'!$B:$B,0),1)=0,"",INDEX('Výsledková listina'!$J:$J,MATCH($K36,'Výsledková listina'!$B:$B,0),1)))</f>
      </c>
      <c r="N36" s="125">
        <f>IF($L36="","",IF(INDEX('Výsledková listina'!$K:$K,MATCH($K36,'Výsledková listina'!$B:$B,0),1)=0,"",INDEX('Výsledková listina'!$K:$K,MATCH($K36,'Výsledková listina'!$B:$B,0),1)))</f>
      </c>
      <c r="O36" s="126">
        <f>IF($N36="","",INDEX('2. závod (divize)'!$A:$BX,$N36+5,INDEX('Základní list'!$B:$B,MATCH($M36,'Základní list'!$A:$A,0),1)))</f>
      </c>
      <c r="P36" s="127">
        <f>IF($N36="",COUNTA($A:$A)-3,INDEX('2. závod (divize)'!$A:$BX,$N36+5,INDEX('Základní list'!$B:$B,MATCH($M36,'Základní list'!$A:$A,0),1)+1))</f>
        <v>1</v>
      </c>
      <c r="Q36" s="176"/>
      <c r="R36" s="176"/>
      <c r="S36" s="178"/>
      <c r="T36" s="179"/>
      <c r="U36" s="180"/>
      <c r="V36" s="178"/>
      <c r="W36">
        <f>CONCATENATE(D36,E36)</f>
      </c>
      <c r="X36">
        <f>CONCATENATE(M36,N36)</f>
      </c>
    </row>
    <row r="37" spans="1:24" ht="12.75" customHeight="1">
      <c r="A37" s="183"/>
      <c r="B37" s="108">
        <f>IF(ISBLANK($C37),"",INDEX('Výsledková listina'!$B:$B,MATCH($C37,'Výsledková listina'!$C:$C,0),1))</f>
      </c>
      <c r="C37" s="109"/>
      <c r="D37" s="110">
        <f>IF(ISBLANK($C37),"",IF(INDEX('Výsledková listina'!$F:$F,MATCH($B37,'Výsledková listina'!$B:$B,0),1)=0,"",INDEX('Výsledková listina'!$F:$F,MATCH($B37,'Výsledková listina'!$B:$B,0),1)))</f>
      </c>
      <c r="E37" s="111">
        <f>IF(ISBLANK($C37),"",IF(INDEX('Výsledková listina'!$G:$G,MATCH($B37,'Výsledková listina'!$B:$B,0),1)=0,"",INDEX('Výsledková listina'!$G:$G,MATCH($B37,'Výsledková listina'!$B:$B,0),1)))</f>
      </c>
      <c r="F37" s="112">
        <f>IF($E37="","",INDEX('1. závod (divize)'!$A:$BX,$E37+5,INDEX('Základní list'!$B:$B,MATCH($D37,'Základní list'!$A:$A,0),1)))</f>
      </c>
      <c r="G37" s="113">
        <f>IF($E37="",COUNTA($A:$A)-3,INDEX('1. závod (divize)'!$A:$BX,$E37+5,INDEX('Základní list'!$B:$B,MATCH($D37,'Základní list'!$A:$A,0),1)+1))</f>
        <v>1</v>
      </c>
      <c r="H37" s="176">
        <f>IF(ISBLANK($A37),"",SUM(F37:F39))</f>
      </c>
      <c r="I37" s="176">
        <f>IF(ISBLANK($A37),"",SUM(G37:G39))</f>
      </c>
      <c r="J37" s="177">
        <f>IF(ISBLANK($A37),"",RANK(I37,I:I,1))</f>
      </c>
      <c r="K37" s="108">
        <f>IF($L37="","",INDEX('Výsledková listina'!$B:$B,MATCH($L37,'Výsledková listina'!$C:$C,0),1))</f>
      </c>
      <c r="L37" s="114">
        <f t="shared" si="5"/>
      </c>
      <c r="M37" s="110">
        <f>IF($L37="","",IF(INDEX('Výsledková listina'!$J:$J,MATCH($K37,'Výsledková listina'!$B:$B,0),1)=0,"",INDEX('Výsledková listina'!$J:$J,MATCH($K37,'Výsledková listina'!$B:$B,0),1)))</f>
      </c>
      <c r="N37" s="111">
        <f>IF($L37="","",IF(INDEX('Výsledková listina'!$K:$K,MATCH($K37,'Výsledková listina'!$B:$B,0),1)=0,"",INDEX('Výsledková listina'!$K:$K,MATCH($K37,'Výsledková listina'!$B:$B,0),1)))</f>
      </c>
      <c r="O37" s="112">
        <f>IF($N37="","",INDEX('2. závod (divize)'!$A:$BX,$N37+5,INDEX('Základní list'!$B:$B,MATCH($M37,'Základní list'!$A:$A,0),1)))</f>
      </c>
      <c r="P37" s="113">
        <f>IF($N37="",COUNTA($A:$A)-3,INDEX('2. závod (divize)'!$A:$BX,$N37+5,INDEX('Základní list'!$B:$B,MATCH($M37,'Základní list'!$A:$A,0),1)+1))</f>
        <v>1</v>
      </c>
      <c r="Q37" s="176">
        <f>IF(ISBLANK($A37),"",SUM(O37:O39))</f>
      </c>
      <c r="R37" s="176">
        <f>IF(ISBLANK($A37),"",SUM(P37:P39))</f>
      </c>
      <c r="S37" s="178">
        <f>IF(ISBLANK($A37),"",RANK(R37,R:R,1))</f>
      </c>
      <c r="T37" s="179">
        <f>IF(ISBLANK($A37),"",SUM(H37,Q37))</f>
      </c>
      <c r="U37" s="180">
        <f>IF(ISBLANK($A37),"",SUM(I37,R37))</f>
      </c>
      <c r="V37" s="178">
        <f>IF(ISBLANK($A37),"",RANK(U37,U:U,1))</f>
      </c>
      <c r="W37">
        <f t="shared" si="3"/>
      </c>
      <c r="X37">
        <f t="shared" si="4"/>
      </c>
    </row>
    <row r="38" spans="1:24" ht="12.75" customHeight="1">
      <c r="A38" s="183"/>
      <c r="B38" s="115">
        <f>IF(ISBLANK($C38),"",INDEX('Výsledková listina'!$B:$B,MATCH($C38,'Výsledková listina'!$C:$C,0),1))</f>
      </c>
      <c r="C38" s="116"/>
      <c r="D38" s="117">
        <f>IF(ISBLANK($C38),"",IF(INDEX('Výsledková listina'!$F:$F,MATCH($B38,'Výsledková listina'!$B:$B,0),1)=0,"",INDEX('Výsledková listina'!$F:$F,MATCH($B38,'Výsledková listina'!$B:$B,0),1)))</f>
      </c>
      <c r="E38" s="118">
        <f>IF(ISBLANK($C38),"",IF(INDEX('Výsledková listina'!$G:$G,MATCH($B38,'Výsledková listina'!$B:$B,0),1)=0,"",INDEX('Výsledková listina'!$G:$G,MATCH($B38,'Výsledková listina'!$B:$B,0),1)))</f>
      </c>
      <c r="F38" s="119">
        <f>IF($E38="","",INDEX('1. závod (divize)'!$A:$BX,$E38+5,INDEX('Základní list'!$B:$B,MATCH($D38,'Základní list'!$A:$A,0),1)))</f>
      </c>
      <c r="G38" s="120">
        <f>IF($E38="",COUNTA($A:$A)-3,INDEX('1. závod (divize)'!$A:$BX,$E38+5,INDEX('Základní list'!$B:$B,MATCH($D38,'Základní list'!$A:$A,0),1)+1))</f>
        <v>1</v>
      </c>
      <c r="H38" s="176"/>
      <c r="I38" s="176"/>
      <c r="J38" s="177"/>
      <c r="K38" s="115">
        <f>IF($L38="","",INDEX('Výsledková listina'!$B:$B,MATCH($L38,'Výsledková listina'!$C:$C,0),1))</f>
      </c>
      <c r="L38" s="121">
        <f t="shared" si="5"/>
      </c>
      <c r="M38" s="117">
        <f>IF($L38="","",IF(INDEX('Výsledková listina'!$J:$J,MATCH($K38,'Výsledková listina'!$B:$B,0),1)=0,"",INDEX('Výsledková listina'!$J:$J,MATCH($K38,'Výsledková listina'!$B:$B,0),1)))</f>
      </c>
      <c r="N38" s="118">
        <f>IF($L38="","",IF(INDEX('Výsledková listina'!$K:$K,MATCH($K38,'Výsledková listina'!$B:$B,0),1)=0,"",INDEX('Výsledková listina'!$K:$K,MATCH($K38,'Výsledková listina'!$B:$B,0),1)))</f>
      </c>
      <c r="O38" s="119">
        <f>IF($N38="","",INDEX('2. závod (divize)'!$A:$BX,$N38+5,INDEX('Základní list'!$B:$B,MATCH($M38,'Základní list'!$A:$A,0),1)))</f>
      </c>
      <c r="P38" s="120">
        <f>IF($N38="",COUNTA($A:$A)-3,INDEX('2. závod (divize)'!$A:$BX,$N38+5,INDEX('Základní list'!$B:$B,MATCH($M38,'Základní list'!$A:$A,0),1)+1))</f>
        <v>1</v>
      </c>
      <c r="Q38" s="176"/>
      <c r="R38" s="176"/>
      <c r="S38" s="178"/>
      <c r="T38" s="179"/>
      <c r="U38" s="180"/>
      <c r="V38" s="178"/>
      <c r="W38">
        <f t="shared" si="3"/>
      </c>
      <c r="X38">
        <f t="shared" si="4"/>
      </c>
    </row>
    <row r="39" spans="1:24" ht="13.5" customHeight="1">
      <c r="A39" s="183"/>
      <c r="B39" s="122">
        <f>IF(ISBLANK($C39),"",INDEX('Výsledková listina'!$B:$B,MATCH($C39,'Výsledková listina'!$C:$C,0),1))</f>
      </c>
      <c r="C39" s="123"/>
      <c r="D39" s="124">
        <f>IF(ISBLANK($C39),"",IF(INDEX('Výsledková listina'!$F:$F,MATCH($B39,'Výsledková listina'!$B:$B,0),1)=0,"",INDEX('Výsledková listina'!$F:$F,MATCH($B39,'Výsledková listina'!$B:$B,0),1)))</f>
      </c>
      <c r="E39" s="125">
        <f>IF(ISBLANK($C39),"",IF(INDEX('Výsledková listina'!$G:$G,MATCH($B39,'Výsledková listina'!$B:$B,0),1)=0,"",INDEX('Výsledková listina'!$G:$G,MATCH($B39,'Výsledková listina'!$B:$B,0),1)))</f>
      </c>
      <c r="F39" s="126">
        <f>IF($E39="","",INDEX('1. závod (divize)'!$A:$BX,$E39+5,INDEX('Základní list'!$B:$B,MATCH($D39,'Základní list'!$A:$A,0),1)))</f>
      </c>
      <c r="G39" s="127">
        <f>IF($E39="",COUNTA($A:$A)-3,INDEX('1. závod (divize)'!$A:$BX,$E39+5,INDEX('Základní list'!$B:$B,MATCH($D39,'Základní list'!$A:$A,0),1)+1))</f>
        <v>1</v>
      </c>
      <c r="H39" s="176"/>
      <c r="I39" s="176"/>
      <c r="J39" s="177"/>
      <c r="K39" s="122">
        <f>IF($L39="","",INDEX('Výsledková listina'!$B:$B,MATCH($L39,'Výsledková listina'!$C:$C,0),1))</f>
      </c>
      <c r="L39" s="128">
        <f t="shared" si="5"/>
      </c>
      <c r="M39" s="124">
        <f>IF($L39="","",IF(INDEX('Výsledková listina'!$J:$J,MATCH($K39,'Výsledková listina'!$B:$B,0),1)=0,"",INDEX('Výsledková listina'!$J:$J,MATCH($K39,'Výsledková listina'!$B:$B,0),1)))</f>
      </c>
      <c r="N39" s="125">
        <f>IF($L39="","",IF(INDEX('Výsledková listina'!$K:$K,MATCH($K39,'Výsledková listina'!$B:$B,0),1)=0,"",INDEX('Výsledková listina'!$K:$K,MATCH($K39,'Výsledková listina'!$B:$B,0),1)))</f>
      </c>
      <c r="O39" s="126">
        <f>IF($N39="","",INDEX('2. závod (divize)'!$A:$BX,$N39+5,INDEX('Základní list'!$B:$B,MATCH($M39,'Základní list'!$A:$A,0),1)))</f>
      </c>
      <c r="P39" s="127">
        <f>IF($N39="",COUNTA($A:$A)-3,INDEX('2. závod (divize)'!$A:$BX,$N39+5,INDEX('Základní list'!$B:$B,MATCH($M39,'Základní list'!$A:$A,0),1)+1))</f>
        <v>1</v>
      </c>
      <c r="Q39" s="176"/>
      <c r="R39" s="176"/>
      <c r="S39" s="178"/>
      <c r="T39" s="179"/>
      <c r="U39" s="180"/>
      <c r="V39" s="178"/>
      <c r="W39">
        <f t="shared" si="3"/>
      </c>
      <c r="X39">
        <f t="shared" si="4"/>
      </c>
    </row>
    <row r="40" spans="1:24" ht="12.75" customHeight="1">
      <c r="A40" s="183"/>
      <c r="B40" s="108">
        <f>IF(ISBLANK($C40),"",INDEX('Výsledková listina'!$B:$B,MATCH($C40,'Výsledková listina'!$C:$C,0),1))</f>
      </c>
      <c r="C40" s="109"/>
      <c r="D40" s="110">
        <f>IF(ISBLANK($C40),"",IF(INDEX('Výsledková listina'!$F:$F,MATCH($B40,'Výsledková listina'!$B:$B,0),1)=0,"",INDEX('Výsledková listina'!$F:$F,MATCH($B40,'Výsledková listina'!$B:$B,0),1)))</f>
      </c>
      <c r="E40" s="111">
        <f>IF(ISBLANK($C40),"",IF(INDEX('Výsledková listina'!$G:$G,MATCH($B40,'Výsledková listina'!$B:$B,0),1)=0,"",INDEX('Výsledková listina'!$G:$G,MATCH($B40,'Výsledková listina'!$B:$B,0),1)))</f>
      </c>
      <c r="F40" s="112">
        <f>IF($E40="","",INDEX('1. závod (divize)'!$A:$BX,$E40+5,INDEX('Základní list'!$B:$B,MATCH($D40,'Základní list'!$A:$A,0),1)))</f>
      </c>
      <c r="G40" s="113">
        <f>IF($E40="",COUNTA($A:$A)-3,INDEX('1. závod (divize)'!$A:$BX,$E40+5,INDEX('Základní list'!$B:$B,MATCH($D40,'Základní list'!$A:$A,0),1)+1))</f>
        <v>1</v>
      </c>
      <c r="H40" s="176">
        <f>IF(ISBLANK($A40),"",SUM(F40:F42))</f>
      </c>
      <c r="I40" s="176">
        <f>IF(ISBLANK($A40),"",SUM(G40:G42))</f>
      </c>
      <c r="J40" s="177">
        <f>IF(ISBLANK($A40),"",RANK(I40,I:I,1))</f>
      </c>
      <c r="K40" s="108">
        <f>IF($L40="","",INDEX('Výsledková listina'!$B:$B,MATCH($L40,'Výsledková listina'!$C:$C,0),1))</f>
      </c>
      <c r="L40" s="114">
        <f>IF(ISBLANK(C40),"",C40)</f>
      </c>
      <c r="M40" s="110">
        <f>IF($L40="","",IF(INDEX('Výsledková listina'!$J:$J,MATCH($K40,'Výsledková listina'!$B:$B,0),1)=0,"",INDEX('Výsledková listina'!$J:$J,MATCH($K40,'Výsledková listina'!$B:$B,0),1)))</f>
      </c>
      <c r="N40" s="111">
        <f>IF($L40="","",IF(INDEX('Výsledková listina'!$K:$K,MATCH($K40,'Výsledková listina'!$B:$B,0),1)=0,"",INDEX('Výsledková listina'!$K:$K,MATCH($K40,'Výsledková listina'!$B:$B,0),1)))</f>
      </c>
      <c r="O40" s="112">
        <f>IF($N40="","",INDEX('2. závod (divize)'!$A:$BX,$N40+5,INDEX('Základní list'!$B:$B,MATCH($M40,'Základní list'!$A:$A,0),1)))</f>
      </c>
      <c r="P40" s="113">
        <f>IF($N40="",COUNTA($A:$A)-3,INDEX('2. závod (divize)'!$A:$BX,$N40+5,INDEX('Základní list'!$B:$B,MATCH($M40,'Základní list'!$A:$A,0),1)+1))</f>
        <v>1</v>
      </c>
      <c r="Q40" s="176">
        <f>IF(ISBLANK($A40),"",SUM(O40:O42))</f>
      </c>
      <c r="R40" s="176">
        <f>IF(ISBLANK($A40),"",SUM(P40:P42))</f>
      </c>
      <c r="S40" s="178">
        <f>IF(ISBLANK($A40),"",RANK(R40,R:R,1))</f>
      </c>
      <c r="T40" s="179">
        <f>IF(ISBLANK($A40),"",SUM(H40,Q40))</f>
      </c>
      <c r="U40" s="180">
        <f>IF(ISBLANK($A40),"",SUM(I40,R40))</f>
      </c>
      <c r="V40" s="178">
        <f>IF(ISBLANK($A40),"",RANK(U40,U:U,1))</f>
      </c>
      <c r="W40">
        <f>CONCATENATE(D40,E40)</f>
      </c>
      <c r="X40">
        <f>CONCATENATE(M40,N40)</f>
      </c>
    </row>
    <row r="41" spans="1:24" ht="12.75" customHeight="1">
      <c r="A41" s="183"/>
      <c r="B41" s="115">
        <f>IF(ISBLANK($C41),"",INDEX('Výsledková listina'!$B:$B,MATCH($C41,'Výsledková listina'!$C:$C,0),1))</f>
      </c>
      <c r="C41" s="116"/>
      <c r="D41" s="117">
        <f>IF(ISBLANK($C41),"",IF(INDEX('Výsledková listina'!$F:$F,MATCH($B41,'Výsledková listina'!$B:$B,0),1)=0,"",INDEX('Výsledková listina'!$F:$F,MATCH($B41,'Výsledková listina'!$B:$B,0),1)))</f>
      </c>
      <c r="E41" s="118">
        <f>IF(ISBLANK($C41),"",IF(INDEX('Výsledková listina'!$G:$G,MATCH($B41,'Výsledková listina'!$B:$B,0),1)=0,"",INDEX('Výsledková listina'!$G:$G,MATCH($B41,'Výsledková listina'!$B:$B,0),1)))</f>
      </c>
      <c r="F41" s="119">
        <f>IF($E41="","",INDEX('1. závod (divize)'!$A:$BX,$E41+5,INDEX('Základní list'!$B:$B,MATCH($D41,'Základní list'!$A:$A,0),1)))</f>
      </c>
      <c r="G41" s="120">
        <f>IF($E41="",COUNTA($A:$A)-3,INDEX('1. závod (divize)'!$A:$BX,$E41+5,INDEX('Základní list'!$B:$B,MATCH($D41,'Základní list'!$A:$A,0),1)+1))</f>
        <v>1</v>
      </c>
      <c r="H41" s="176"/>
      <c r="I41" s="176"/>
      <c r="J41" s="177"/>
      <c r="K41" s="115">
        <f>IF($L41="","",INDEX('Výsledková listina'!$B:$B,MATCH($L41,'Výsledková listina'!$C:$C,0),1))</f>
      </c>
      <c r="L41" s="121">
        <f>IF(ISBLANK(C41),"",C41)</f>
      </c>
      <c r="M41" s="117">
        <f>IF($L41="","",IF(INDEX('Výsledková listina'!$J:$J,MATCH($K41,'Výsledková listina'!$B:$B,0),1)=0,"",INDEX('Výsledková listina'!$J:$J,MATCH($K41,'Výsledková listina'!$B:$B,0),1)))</f>
      </c>
      <c r="N41" s="118">
        <f>IF($L41="","",IF(INDEX('Výsledková listina'!$K:$K,MATCH($K41,'Výsledková listina'!$B:$B,0),1)=0,"",INDEX('Výsledková listina'!$K:$K,MATCH($K41,'Výsledková listina'!$B:$B,0),1)))</f>
      </c>
      <c r="O41" s="119">
        <f>IF($N41="","",INDEX('2. závod (divize)'!$A:$BX,$N41+5,INDEX('Základní list'!$B:$B,MATCH($M41,'Základní list'!$A:$A,0),1)))</f>
      </c>
      <c r="P41" s="120">
        <f>IF($N41="",COUNTA($A:$A)-3,INDEX('2. závod (divize)'!$A:$BX,$N41+5,INDEX('Základní list'!$B:$B,MATCH($M41,'Základní list'!$A:$A,0),1)+1))</f>
        <v>1</v>
      </c>
      <c r="Q41" s="176"/>
      <c r="R41" s="176"/>
      <c r="S41" s="178"/>
      <c r="T41" s="179"/>
      <c r="U41" s="180"/>
      <c r="V41" s="178"/>
      <c r="W41">
        <f>CONCATENATE(D41,E41)</f>
      </c>
      <c r="X41">
        <f>CONCATENATE(M41,N41)</f>
      </c>
    </row>
    <row r="42" spans="1:24" ht="13.5" customHeight="1">
      <c r="A42" s="183"/>
      <c r="B42" s="122">
        <f>IF(ISBLANK($C42),"",INDEX('Výsledková listina'!$B:$B,MATCH($C42,'Výsledková listina'!$C:$C,0),1))</f>
      </c>
      <c r="C42" s="123"/>
      <c r="D42" s="124">
        <f>IF(ISBLANK($C42),"",IF(INDEX('Výsledková listina'!$F:$F,MATCH($B42,'Výsledková listina'!$B:$B,0),1)=0,"",INDEX('Výsledková listina'!$F:$F,MATCH($B42,'Výsledková listina'!$B:$B,0),1)))</f>
      </c>
      <c r="E42" s="125">
        <f>IF(ISBLANK($C42),"",IF(INDEX('Výsledková listina'!$G:$G,MATCH($B42,'Výsledková listina'!$B:$B,0),1)=0,"",INDEX('Výsledková listina'!$G:$G,MATCH($B42,'Výsledková listina'!$B:$B,0),1)))</f>
      </c>
      <c r="F42" s="126">
        <f>IF($E42="","",INDEX('1. závod (divize)'!$A:$BX,$E42+5,INDEX('Základní list'!$B:$B,MATCH($D42,'Základní list'!$A:$A,0),1)))</f>
      </c>
      <c r="G42" s="127">
        <f>IF($E42="",COUNTA($A:$A)-3,INDEX('1. závod (divize)'!$A:$BX,$E42+5,INDEX('Základní list'!$B:$B,MATCH($D42,'Základní list'!$A:$A,0),1)+1))</f>
        <v>1</v>
      </c>
      <c r="H42" s="176"/>
      <c r="I42" s="176"/>
      <c r="J42" s="177"/>
      <c r="K42" s="122">
        <f>IF($L42="","",INDEX('Výsledková listina'!$B:$B,MATCH($L42,'Výsledková listina'!$C:$C,0),1))</f>
      </c>
      <c r="L42" s="128">
        <f>IF(ISBLANK(C42),"",C42)</f>
      </c>
      <c r="M42" s="124">
        <f>IF($L42="","",IF(INDEX('Výsledková listina'!$J:$J,MATCH($K42,'Výsledková listina'!$B:$B,0),1)=0,"",INDEX('Výsledková listina'!$J:$J,MATCH($K42,'Výsledková listina'!$B:$B,0),1)))</f>
      </c>
      <c r="N42" s="125">
        <f>IF($L42="","",IF(INDEX('Výsledková listina'!$K:$K,MATCH($K42,'Výsledková listina'!$B:$B,0),1)=0,"",INDEX('Výsledková listina'!$K:$K,MATCH($K42,'Výsledková listina'!$B:$B,0),1)))</f>
      </c>
      <c r="O42" s="126">
        <f>IF($N42="","",INDEX('2. závod (divize)'!$A:$BX,$N42+5,INDEX('Základní list'!$B:$B,MATCH($M42,'Základní list'!$A:$A,0),1)))</f>
      </c>
      <c r="P42" s="127">
        <f>IF($N42="",COUNTA($A:$A)-3,INDEX('2. závod (divize)'!$A:$BX,$N42+5,INDEX('Základní list'!$B:$B,MATCH($M42,'Základní list'!$A:$A,0),1)+1))</f>
        <v>1</v>
      </c>
      <c r="Q42" s="176"/>
      <c r="R42" s="176"/>
      <c r="S42" s="178"/>
      <c r="T42" s="179"/>
      <c r="U42" s="180"/>
      <c r="V42" s="178"/>
      <c r="W42">
        <f>CONCATENATE(D42,E42)</f>
      </c>
      <c r="X42">
        <f>CONCATENATE(M42,N42)</f>
      </c>
    </row>
    <row r="43" spans="1:24" ht="12.75" customHeight="1">
      <c r="A43" s="183"/>
      <c r="B43" s="108">
        <f>IF(ISBLANK($C43),"",INDEX('Výsledková listina'!$B:$B,MATCH($C43,'Výsledková listina'!$C:$C,0),1))</f>
      </c>
      <c r="C43" s="109"/>
      <c r="D43" s="110">
        <f>IF(ISBLANK($C43),"",IF(INDEX('Výsledková listina'!$F:$F,MATCH($B43,'Výsledková listina'!$B:$B,0),1)=0,"",INDEX('Výsledková listina'!$F:$F,MATCH($B43,'Výsledková listina'!$B:$B,0),1)))</f>
      </c>
      <c r="E43" s="111">
        <f>IF(ISBLANK($C43),"",IF(INDEX('Výsledková listina'!$G:$G,MATCH($B43,'Výsledková listina'!$B:$B,0),1)=0,"",INDEX('Výsledková listina'!$G:$G,MATCH($B43,'Výsledková listina'!$B:$B,0),1)))</f>
      </c>
      <c r="F43" s="112">
        <f>IF($E43="","",INDEX('1. závod (divize)'!$A:$BX,$E43+5,INDEX('Základní list'!$B:$B,MATCH($D43,'Základní list'!$A:$A,0),1)))</f>
      </c>
      <c r="G43" s="113">
        <f>IF($E43="",COUNTA($A:$A)-3,INDEX('1. závod (divize)'!$A:$BX,$E43+5,INDEX('Základní list'!$B:$B,MATCH($D43,'Základní list'!$A:$A,0),1)+1))</f>
        <v>1</v>
      </c>
      <c r="H43" s="176">
        <f>IF(ISBLANK($A43),"",SUM(F43:F45))</f>
      </c>
      <c r="I43" s="176">
        <f>IF(ISBLANK($A43),"",SUM(G43:G45))</f>
      </c>
      <c r="J43" s="177">
        <f>IF(ISBLANK($A43),"",RANK(I43,I:I,1))</f>
      </c>
      <c r="K43" s="108">
        <f>IF($L43="","",INDEX('Výsledková listina'!$B:$B,MATCH($L43,'Výsledková listina'!$C:$C,0),1))</f>
      </c>
      <c r="L43" s="114">
        <f t="shared" si="5"/>
      </c>
      <c r="M43" s="110">
        <f>IF($L43="","",IF(INDEX('Výsledková listina'!$J:$J,MATCH($K43,'Výsledková listina'!$B:$B,0),1)=0,"",INDEX('Výsledková listina'!$J:$J,MATCH($K43,'Výsledková listina'!$B:$B,0),1)))</f>
      </c>
      <c r="N43" s="111">
        <f>IF($L43="","",IF(INDEX('Výsledková listina'!$K:$K,MATCH($K43,'Výsledková listina'!$B:$B,0),1)=0,"",INDEX('Výsledková listina'!$K:$K,MATCH($K43,'Výsledková listina'!$B:$B,0),1)))</f>
      </c>
      <c r="O43" s="112">
        <f>IF($N43="","",INDEX('2. závod (divize)'!$A:$BX,$N43+5,INDEX('Základní list'!$B:$B,MATCH($M43,'Základní list'!$A:$A,0),1)))</f>
      </c>
      <c r="P43" s="113">
        <f>IF($N43="",COUNTA($A:$A)-3,INDEX('2. závod (divize)'!$A:$BX,$N43+5,INDEX('Základní list'!$B:$B,MATCH($M43,'Základní list'!$A:$A,0),1)+1))</f>
        <v>1</v>
      </c>
      <c r="Q43" s="176">
        <f>IF(ISBLANK($A43),"",SUM(O43:O45))</f>
      </c>
      <c r="R43" s="176">
        <f>IF(ISBLANK($A43),"",SUM(P43:P45))</f>
      </c>
      <c r="S43" s="178">
        <f>IF(ISBLANK($A43),"",RANK(R43,R:R,1))</f>
      </c>
      <c r="T43" s="179">
        <f>IF(ISBLANK($A43),"",SUM(H43,Q43))</f>
      </c>
      <c r="U43" s="180">
        <f>IF(ISBLANK($A43),"",SUM(I43,R43))</f>
      </c>
      <c r="V43" s="178">
        <f>IF(ISBLANK($A43),"",RANK(U43,U:U,1))</f>
      </c>
      <c r="W43">
        <f t="shared" si="3"/>
      </c>
      <c r="X43">
        <f t="shared" si="4"/>
      </c>
    </row>
    <row r="44" spans="1:24" ht="12.75" customHeight="1">
      <c r="A44" s="183"/>
      <c r="B44" s="115">
        <f>IF(ISBLANK($C44),"",INDEX('Výsledková listina'!$B:$B,MATCH($C44,'Výsledková listina'!$C:$C,0),1))</f>
      </c>
      <c r="C44" s="116"/>
      <c r="D44" s="117">
        <f>IF(ISBLANK($C44),"",IF(INDEX('Výsledková listina'!$F:$F,MATCH($B44,'Výsledková listina'!$B:$B,0),1)=0,"",INDEX('Výsledková listina'!$F:$F,MATCH($B44,'Výsledková listina'!$B:$B,0),1)))</f>
      </c>
      <c r="E44" s="118">
        <f>IF(ISBLANK($C44),"",IF(INDEX('Výsledková listina'!$G:$G,MATCH($B44,'Výsledková listina'!$B:$B,0),1)=0,"",INDEX('Výsledková listina'!$G:$G,MATCH($B44,'Výsledková listina'!$B:$B,0),1)))</f>
      </c>
      <c r="F44" s="119">
        <f>IF($E44="","",INDEX('1. závod (divize)'!$A:$BX,$E44+5,INDEX('Základní list'!$B:$B,MATCH($D44,'Základní list'!$A:$A,0),1)))</f>
      </c>
      <c r="G44" s="120">
        <f>IF($E44="",COUNTA($A:$A)-3,INDEX('1. závod (divize)'!$A:$BX,$E44+5,INDEX('Základní list'!$B:$B,MATCH($D44,'Základní list'!$A:$A,0),1)+1))</f>
        <v>1</v>
      </c>
      <c r="H44" s="176"/>
      <c r="I44" s="176"/>
      <c r="J44" s="177"/>
      <c r="K44" s="115">
        <f>IF($L44="","",INDEX('Výsledková listina'!$B:$B,MATCH($L44,'Výsledková listina'!$C:$C,0),1))</f>
      </c>
      <c r="L44" s="121">
        <f t="shared" si="5"/>
      </c>
      <c r="M44" s="117">
        <f>IF($L44="","",IF(INDEX('Výsledková listina'!$J:$J,MATCH($K44,'Výsledková listina'!$B:$B,0),1)=0,"",INDEX('Výsledková listina'!$J:$J,MATCH($K44,'Výsledková listina'!$B:$B,0),1)))</f>
      </c>
      <c r="N44" s="118">
        <f>IF($L44="","",IF(INDEX('Výsledková listina'!$K:$K,MATCH($K44,'Výsledková listina'!$B:$B,0),1)=0,"",INDEX('Výsledková listina'!$K:$K,MATCH($K44,'Výsledková listina'!$B:$B,0),1)))</f>
      </c>
      <c r="O44" s="119">
        <f>IF($N44="","",INDEX('2. závod (divize)'!$A:$BX,$N44+5,INDEX('Základní list'!$B:$B,MATCH($M44,'Základní list'!$A:$A,0),1)))</f>
      </c>
      <c r="P44" s="120">
        <f>IF($N44="",COUNTA($A:$A)-3,INDEX('2. závod (divize)'!$A:$BX,$N44+5,INDEX('Základní list'!$B:$B,MATCH($M44,'Základní list'!$A:$A,0),1)+1))</f>
        <v>1</v>
      </c>
      <c r="Q44" s="176"/>
      <c r="R44" s="176"/>
      <c r="S44" s="178"/>
      <c r="T44" s="179"/>
      <c r="U44" s="180"/>
      <c r="V44" s="178"/>
      <c r="W44">
        <f t="shared" si="3"/>
      </c>
      <c r="X44">
        <f t="shared" si="4"/>
      </c>
    </row>
    <row r="45" spans="1:24" ht="13.5" customHeight="1">
      <c r="A45" s="183"/>
      <c r="B45" s="122">
        <f>IF(ISBLANK($C45),"",INDEX('Výsledková listina'!$B:$B,MATCH($C45,'Výsledková listina'!$C:$C,0),1))</f>
      </c>
      <c r="C45" s="123"/>
      <c r="D45" s="124">
        <f>IF(ISBLANK($C45),"",IF(INDEX('Výsledková listina'!$F:$F,MATCH($B45,'Výsledková listina'!$B:$B,0),1)=0,"",INDEX('Výsledková listina'!$F:$F,MATCH($B45,'Výsledková listina'!$B:$B,0),1)))</f>
      </c>
      <c r="E45" s="125">
        <f>IF(ISBLANK($C45),"",IF(INDEX('Výsledková listina'!$G:$G,MATCH($B45,'Výsledková listina'!$B:$B,0),1)=0,"",INDEX('Výsledková listina'!$G:$G,MATCH($B45,'Výsledková listina'!$B:$B,0),1)))</f>
      </c>
      <c r="F45" s="126">
        <f>IF($E45="","",INDEX('1. závod (divize)'!$A:$BX,$E45+5,INDEX('Základní list'!$B:$B,MATCH($D45,'Základní list'!$A:$A,0),1)))</f>
      </c>
      <c r="G45" s="127">
        <f>IF($E45="",COUNTA($A:$A)-3,INDEX('1. závod (divize)'!$A:$BX,$E45+5,INDEX('Základní list'!$B:$B,MATCH($D45,'Základní list'!$A:$A,0),1)+1))</f>
        <v>1</v>
      </c>
      <c r="H45" s="176"/>
      <c r="I45" s="176"/>
      <c r="J45" s="177"/>
      <c r="K45" s="122">
        <f>IF($L45="","",INDEX('Výsledková listina'!$B:$B,MATCH($L45,'Výsledková listina'!$C:$C,0),1))</f>
      </c>
      <c r="L45" s="128">
        <f t="shared" si="5"/>
      </c>
      <c r="M45" s="124">
        <f>IF($L45="","",IF(INDEX('Výsledková listina'!$J:$J,MATCH($K45,'Výsledková listina'!$B:$B,0),1)=0,"",INDEX('Výsledková listina'!$J:$J,MATCH($K45,'Výsledková listina'!$B:$B,0),1)))</f>
      </c>
      <c r="N45" s="125">
        <f>IF($L45="","",IF(INDEX('Výsledková listina'!$K:$K,MATCH($K45,'Výsledková listina'!$B:$B,0),1)=0,"",INDEX('Výsledková listina'!$K:$K,MATCH($K45,'Výsledková listina'!$B:$B,0),1)))</f>
      </c>
      <c r="O45" s="126">
        <f>IF($N45="","",INDEX('2. závod (divize)'!$A:$BX,$N45+5,INDEX('Základní list'!$B:$B,MATCH($M45,'Základní list'!$A:$A,0),1)))</f>
      </c>
      <c r="P45" s="127">
        <f>IF($N45="",COUNTA($A:$A)-3,INDEX('2. závod (divize)'!$A:$BX,$N45+5,INDEX('Základní list'!$B:$B,MATCH($M45,'Základní list'!$A:$A,0),1)+1))</f>
        <v>1</v>
      </c>
      <c r="Q45" s="176"/>
      <c r="R45" s="176"/>
      <c r="S45" s="178"/>
      <c r="T45" s="179"/>
      <c r="U45" s="180"/>
      <c r="V45" s="178"/>
      <c r="W45">
        <f t="shared" si="3"/>
      </c>
      <c r="X45">
        <f t="shared" si="4"/>
      </c>
    </row>
    <row r="46" spans="1:24" ht="12.75" customHeight="1">
      <c r="A46" s="183"/>
      <c r="B46" s="108">
        <f>IF(ISBLANK($C46),"",INDEX('Výsledková listina'!$B:$B,MATCH($C46,'Výsledková listina'!$C:$C,0),1))</f>
      </c>
      <c r="C46" s="109"/>
      <c r="D46" s="110">
        <f>IF(ISBLANK($C46),"",IF(INDEX('Výsledková listina'!$F:$F,MATCH($B46,'Výsledková listina'!$B:$B,0),1)=0,"",INDEX('Výsledková listina'!$F:$F,MATCH($B46,'Výsledková listina'!$B:$B,0),1)))</f>
      </c>
      <c r="E46" s="111">
        <f>IF(ISBLANK($C46),"",IF(INDEX('Výsledková listina'!$G:$G,MATCH($B46,'Výsledková listina'!$B:$B,0),1)=0,"",INDEX('Výsledková listina'!$G:$G,MATCH($B46,'Výsledková listina'!$B:$B,0),1)))</f>
      </c>
      <c r="F46" s="112">
        <f>IF($E46="","",INDEX('1. závod (divize)'!$A:$BX,$E46+5,INDEX('Základní list'!$B:$B,MATCH($D46,'Základní list'!$A:$A,0),1)))</f>
      </c>
      <c r="G46" s="113">
        <f>IF($E46="",COUNTA($A:$A)-3,INDEX('1. závod (divize)'!$A:$BX,$E46+5,INDEX('Základní list'!$B:$B,MATCH($D46,'Základní list'!$A:$A,0),1)+1))</f>
        <v>1</v>
      </c>
      <c r="H46" s="176">
        <f>IF(ISBLANK($A46),"",SUM(F46:F48))</f>
      </c>
      <c r="I46" s="176">
        <f>IF(ISBLANK($A46),"",SUM(G46:G48))</f>
      </c>
      <c r="J46" s="177">
        <f>IF(ISBLANK($A46),"",RANK(I46,I:I,1))</f>
      </c>
      <c r="K46" s="108">
        <f>IF($L46="","",INDEX('Výsledková listina'!$B:$B,MATCH($L46,'Výsledková listina'!$C:$C,0),1))</f>
      </c>
      <c r="L46" s="114">
        <f>IF(ISBLANK(C46),"",C46)</f>
      </c>
      <c r="M46" s="110">
        <f>IF($L46="","",IF(INDEX('Výsledková listina'!$J:$J,MATCH($K46,'Výsledková listina'!$B:$B,0),1)=0,"",INDEX('Výsledková listina'!$J:$J,MATCH($K46,'Výsledková listina'!$B:$B,0),1)))</f>
      </c>
      <c r="N46" s="111">
        <f>IF($L46="","",IF(INDEX('Výsledková listina'!$K:$K,MATCH($K46,'Výsledková listina'!$B:$B,0),1)=0,"",INDEX('Výsledková listina'!$K:$K,MATCH($K46,'Výsledková listina'!$B:$B,0),1)))</f>
      </c>
      <c r="O46" s="112">
        <f>IF($N46="","",INDEX('2. závod (divize)'!$A:$BX,$N46+5,INDEX('Základní list'!$B:$B,MATCH($M46,'Základní list'!$A:$A,0),1)))</f>
      </c>
      <c r="P46" s="113">
        <f>IF($N46="",COUNTA($A:$A)-3,INDEX('2. závod (divize)'!$A:$BX,$N46+5,INDEX('Základní list'!$B:$B,MATCH($M46,'Základní list'!$A:$A,0),1)+1))</f>
        <v>1</v>
      </c>
      <c r="Q46" s="176">
        <f>IF(ISBLANK($A46),"",SUM(O46:O48))</f>
      </c>
      <c r="R46" s="176">
        <f>IF(ISBLANK($A46),"",SUM(P46:P48))</f>
      </c>
      <c r="S46" s="178">
        <f>IF(ISBLANK($A46),"",RANK(R46,R:R,1))</f>
      </c>
      <c r="T46" s="179">
        <f>IF(ISBLANK($A46),"",SUM(H46,Q46))</f>
      </c>
      <c r="U46" s="180">
        <f>IF(ISBLANK($A46),"",SUM(I46,R46))</f>
      </c>
      <c r="V46" s="178">
        <f>IF(ISBLANK($A46),"",RANK(U46,U:U,1))</f>
      </c>
      <c r="W46">
        <f>CONCATENATE(D46,E46)</f>
      </c>
      <c r="X46">
        <f>CONCATENATE(M46,N46)</f>
      </c>
    </row>
    <row r="47" spans="1:24" ht="12.75" customHeight="1">
      <c r="A47" s="183"/>
      <c r="B47" s="115">
        <f>IF(ISBLANK($C47),"",INDEX('Výsledková listina'!$B:$B,MATCH($C47,'Výsledková listina'!$C:$C,0),1))</f>
      </c>
      <c r="C47" s="116"/>
      <c r="D47" s="117">
        <f>IF(ISBLANK($C47),"",IF(INDEX('Výsledková listina'!$F:$F,MATCH($B47,'Výsledková listina'!$B:$B,0),1)=0,"",INDEX('Výsledková listina'!$F:$F,MATCH($B47,'Výsledková listina'!$B:$B,0),1)))</f>
      </c>
      <c r="E47" s="118">
        <f>IF(ISBLANK($C47),"",IF(INDEX('Výsledková listina'!$G:$G,MATCH($B47,'Výsledková listina'!$B:$B,0),1)=0,"",INDEX('Výsledková listina'!$G:$G,MATCH($B47,'Výsledková listina'!$B:$B,0),1)))</f>
      </c>
      <c r="F47" s="119">
        <f>IF($E47="","",INDEX('1. závod (divize)'!$A:$BX,$E47+5,INDEX('Základní list'!$B:$B,MATCH($D47,'Základní list'!$A:$A,0),1)))</f>
      </c>
      <c r="G47" s="120">
        <f>IF($E47="",COUNTA($A:$A)-3,INDEX('1. závod (divize)'!$A:$BX,$E47+5,INDEX('Základní list'!$B:$B,MATCH($D47,'Základní list'!$A:$A,0),1)+1))</f>
        <v>1</v>
      </c>
      <c r="H47" s="176"/>
      <c r="I47" s="176"/>
      <c r="J47" s="177"/>
      <c r="K47" s="115">
        <f>IF($L47="","",INDEX('Výsledková listina'!$B:$B,MATCH($L47,'Výsledková listina'!$C:$C,0),1))</f>
      </c>
      <c r="L47" s="121">
        <f>IF(ISBLANK(C47),"",C47)</f>
      </c>
      <c r="M47" s="117">
        <f>IF($L47="","",IF(INDEX('Výsledková listina'!$J:$J,MATCH($K47,'Výsledková listina'!$B:$B,0),1)=0,"",INDEX('Výsledková listina'!$J:$J,MATCH($K47,'Výsledková listina'!$B:$B,0),1)))</f>
      </c>
      <c r="N47" s="118">
        <f>IF($L47="","",IF(INDEX('Výsledková listina'!$K:$K,MATCH($K47,'Výsledková listina'!$B:$B,0),1)=0,"",INDEX('Výsledková listina'!$K:$K,MATCH($K47,'Výsledková listina'!$B:$B,0),1)))</f>
      </c>
      <c r="O47" s="119">
        <f>IF($N47="","",INDEX('2. závod (divize)'!$A:$BX,$N47+5,INDEX('Základní list'!$B:$B,MATCH($M47,'Základní list'!$A:$A,0),1)))</f>
      </c>
      <c r="P47" s="120">
        <f>IF($N47="",COUNTA($A:$A)-3,INDEX('2. závod (divize)'!$A:$BX,$N47+5,INDEX('Základní list'!$B:$B,MATCH($M47,'Základní list'!$A:$A,0),1)+1))</f>
        <v>1</v>
      </c>
      <c r="Q47" s="176"/>
      <c r="R47" s="176"/>
      <c r="S47" s="178"/>
      <c r="T47" s="179"/>
      <c r="U47" s="180"/>
      <c r="V47" s="178"/>
      <c r="W47">
        <f>CONCATENATE(D47,E47)</f>
      </c>
      <c r="X47">
        <f>CONCATENATE(M47,N47)</f>
      </c>
    </row>
    <row r="48" spans="1:24" ht="13.5" customHeight="1">
      <c r="A48" s="183"/>
      <c r="B48" s="122">
        <f>IF(ISBLANK($C48),"",INDEX('Výsledková listina'!$B:$B,MATCH($C48,'Výsledková listina'!$C:$C,0),1))</f>
      </c>
      <c r="C48" s="123"/>
      <c r="D48" s="124">
        <f>IF(ISBLANK($C48),"",IF(INDEX('Výsledková listina'!$F:$F,MATCH($B48,'Výsledková listina'!$B:$B,0),1)=0,"",INDEX('Výsledková listina'!$F:$F,MATCH($B48,'Výsledková listina'!$B:$B,0),1)))</f>
      </c>
      <c r="E48" s="125">
        <f>IF(ISBLANK($C48),"",IF(INDEX('Výsledková listina'!$G:$G,MATCH($B48,'Výsledková listina'!$B:$B,0),1)=0,"",INDEX('Výsledková listina'!$G:$G,MATCH($B48,'Výsledková listina'!$B:$B,0),1)))</f>
      </c>
      <c r="F48" s="126">
        <f>IF($E48="","",INDEX('1. závod (divize)'!$A:$BX,$E48+5,INDEX('Základní list'!$B:$B,MATCH($D48,'Základní list'!$A:$A,0),1)))</f>
      </c>
      <c r="G48" s="127">
        <f>IF($E48="",COUNTA($A:$A)-3,INDEX('1. závod (divize)'!$A:$BX,$E48+5,INDEX('Základní list'!$B:$B,MATCH($D48,'Základní list'!$A:$A,0),1)+1))</f>
        <v>1</v>
      </c>
      <c r="H48" s="176"/>
      <c r="I48" s="176"/>
      <c r="J48" s="177"/>
      <c r="K48" s="122">
        <f>IF($L48="","",INDEX('Výsledková listina'!$B:$B,MATCH($L48,'Výsledková listina'!$C:$C,0),1))</f>
      </c>
      <c r="L48" s="128">
        <f>IF(ISBLANK(C48),"",C48)</f>
      </c>
      <c r="M48" s="124">
        <f>IF($L48="","",IF(INDEX('Výsledková listina'!$J:$J,MATCH($K48,'Výsledková listina'!$B:$B,0),1)=0,"",INDEX('Výsledková listina'!$J:$J,MATCH($K48,'Výsledková listina'!$B:$B,0),1)))</f>
      </c>
      <c r="N48" s="125">
        <f>IF($L48="","",IF(INDEX('Výsledková listina'!$K:$K,MATCH($K48,'Výsledková listina'!$B:$B,0),1)=0,"",INDEX('Výsledková listina'!$K:$K,MATCH($K48,'Výsledková listina'!$B:$B,0),1)))</f>
      </c>
      <c r="O48" s="126">
        <f>IF($N48="","",INDEX('2. závod (divize)'!$A:$BX,$N48+5,INDEX('Základní list'!$B:$B,MATCH($M48,'Základní list'!$A:$A,0),1)))</f>
      </c>
      <c r="P48" s="127">
        <f>IF($N48="",COUNTA($A:$A)-3,INDEX('2. závod (divize)'!$A:$BX,$N48+5,INDEX('Základní list'!$B:$B,MATCH($M48,'Základní list'!$A:$A,0),1)+1))</f>
        <v>1</v>
      </c>
      <c r="Q48" s="176"/>
      <c r="R48" s="176"/>
      <c r="S48" s="178"/>
      <c r="T48" s="179"/>
      <c r="U48" s="180"/>
      <c r="V48" s="178"/>
      <c r="W48">
        <f>CONCATENATE(D48,E48)</f>
      </c>
      <c r="X48">
        <f>CONCATENATE(M48,N48)</f>
      </c>
    </row>
    <row r="49" spans="1:24" ht="12.75" customHeight="1">
      <c r="A49" s="183"/>
      <c r="B49" s="108">
        <f>IF(ISBLANK($C49),"",INDEX('Výsledková listina'!$B:$B,MATCH($C49,'Výsledková listina'!$C:$C,0),1))</f>
      </c>
      <c r="C49" s="109"/>
      <c r="D49" s="110">
        <f>IF(ISBLANK($C49),"",IF(INDEX('Výsledková listina'!$F:$F,MATCH($B49,'Výsledková listina'!$B:$B,0),1)=0,"",INDEX('Výsledková listina'!$F:$F,MATCH($B49,'Výsledková listina'!$B:$B,0),1)))</f>
      </c>
      <c r="E49" s="111">
        <f>IF(ISBLANK($C49),"",IF(INDEX('Výsledková listina'!$G:$G,MATCH($B49,'Výsledková listina'!$B:$B,0),1)=0,"",INDEX('Výsledková listina'!$G:$G,MATCH($B49,'Výsledková listina'!$B:$B,0),1)))</f>
      </c>
      <c r="F49" s="112">
        <f>IF($E49="","",INDEX('1. závod (divize)'!$A:$BX,$E49+5,INDEX('Základní list'!$B:$B,MATCH($D49,'Základní list'!$A:$A,0),1)))</f>
      </c>
      <c r="G49" s="113">
        <f>IF($E49="",COUNTA($A:$A)-3,INDEX('1. závod (divize)'!$A:$BX,$E49+5,INDEX('Základní list'!$B:$B,MATCH($D49,'Základní list'!$A:$A,0),1)+1))</f>
        <v>1</v>
      </c>
      <c r="H49" s="176">
        <f>IF(ISBLANK($A49),"",SUM(F49:F51))</f>
      </c>
      <c r="I49" s="176">
        <f>IF(ISBLANK($A49),"",SUM(G49:G51))</f>
      </c>
      <c r="J49" s="177">
        <f>IF(ISBLANK($A49),"",RANK(I49,I:I,1))</f>
      </c>
      <c r="K49" s="108">
        <f>IF($L49="","",INDEX('Výsledková listina'!$B:$B,MATCH($L49,'Výsledková listina'!$C:$C,0),1))</f>
      </c>
      <c r="L49" s="114">
        <f t="shared" si="5"/>
      </c>
      <c r="M49" s="110">
        <f>IF($L49="","",IF(INDEX('Výsledková listina'!$J:$J,MATCH($K49,'Výsledková listina'!$B:$B,0),1)=0,"",INDEX('Výsledková listina'!$J:$J,MATCH($K49,'Výsledková listina'!$B:$B,0),1)))</f>
      </c>
      <c r="N49" s="111">
        <f>IF($L49="","",IF(INDEX('Výsledková listina'!$K:$K,MATCH($K49,'Výsledková listina'!$B:$B,0),1)=0,"",INDEX('Výsledková listina'!$K:$K,MATCH($K49,'Výsledková listina'!$B:$B,0),1)))</f>
      </c>
      <c r="O49" s="112">
        <f>IF($N49="","",INDEX('2. závod (divize)'!$A:$BX,$N49+5,INDEX('Základní list'!$B:$B,MATCH($M49,'Základní list'!$A:$A,0),1)))</f>
      </c>
      <c r="P49" s="113">
        <f>IF($N49="",COUNTA($A:$A)-3,INDEX('2. závod (divize)'!$A:$BX,$N49+5,INDEX('Základní list'!$B:$B,MATCH($M49,'Základní list'!$A:$A,0),1)+1))</f>
        <v>1</v>
      </c>
      <c r="Q49" s="176">
        <f>IF(ISBLANK($A49),"",SUM(O49:O51))</f>
      </c>
      <c r="R49" s="176">
        <f>IF(ISBLANK($A49),"",SUM(P49:P51))</f>
      </c>
      <c r="S49" s="178">
        <f>IF(ISBLANK($A49),"",RANK(R49,R:R,1))</f>
      </c>
      <c r="T49" s="179">
        <f>IF(ISBLANK($A49),"",SUM(H49,Q49))</f>
      </c>
      <c r="U49" s="180">
        <f>IF(ISBLANK($A49),"",SUM(I49,R49))</f>
      </c>
      <c r="V49" s="178">
        <f>IF(ISBLANK($A49),"",RANK(U49,U:U,1))</f>
      </c>
      <c r="W49">
        <f t="shared" si="3"/>
      </c>
      <c r="X49">
        <f t="shared" si="4"/>
      </c>
    </row>
    <row r="50" spans="1:24" ht="12.75" customHeight="1">
      <c r="A50" s="183"/>
      <c r="B50" s="115">
        <f>IF(ISBLANK($C50),"",INDEX('Výsledková listina'!$B:$B,MATCH($C50,'Výsledková listina'!$C:$C,0),1))</f>
      </c>
      <c r="C50" s="116"/>
      <c r="D50" s="117">
        <f>IF(ISBLANK($C50),"",IF(INDEX('Výsledková listina'!$F:$F,MATCH($B50,'Výsledková listina'!$B:$B,0),1)=0,"",INDEX('Výsledková listina'!$F:$F,MATCH($B50,'Výsledková listina'!$B:$B,0),1)))</f>
      </c>
      <c r="E50" s="118">
        <f>IF(ISBLANK($C50),"",IF(INDEX('Výsledková listina'!$G:$G,MATCH($B50,'Výsledková listina'!$B:$B,0),1)=0,"",INDEX('Výsledková listina'!$G:$G,MATCH($B50,'Výsledková listina'!$B:$B,0),1)))</f>
      </c>
      <c r="F50" s="119">
        <f>IF($E50="","",INDEX('1. závod (divize)'!$A:$BX,$E50+5,INDEX('Základní list'!$B:$B,MATCH($D50,'Základní list'!$A:$A,0),1)))</f>
      </c>
      <c r="G50" s="120">
        <f>IF($E50="",COUNTA($A:$A)-3,INDEX('1. závod (divize)'!$A:$BX,$E50+5,INDEX('Základní list'!$B:$B,MATCH($D50,'Základní list'!$A:$A,0),1)+1))</f>
        <v>1</v>
      </c>
      <c r="H50" s="176"/>
      <c r="I50" s="176"/>
      <c r="J50" s="177"/>
      <c r="K50" s="115">
        <f>IF($L50="","",INDEX('Výsledková listina'!$B:$B,MATCH($L50,'Výsledková listina'!$C:$C,0),1))</f>
      </c>
      <c r="L50" s="121">
        <f t="shared" si="5"/>
      </c>
      <c r="M50" s="117">
        <f>IF($L50="","",IF(INDEX('Výsledková listina'!$J:$J,MATCH($K50,'Výsledková listina'!$B:$B,0),1)=0,"",INDEX('Výsledková listina'!$J:$J,MATCH($K50,'Výsledková listina'!$B:$B,0),1)))</f>
      </c>
      <c r="N50" s="118">
        <f>IF($L50="","",IF(INDEX('Výsledková listina'!$K:$K,MATCH($K50,'Výsledková listina'!$B:$B,0),1)=0,"",INDEX('Výsledková listina'!$K:$K,MATCH($K50,'Výsledková listina'!$B:$B,0),1)))</f>
      </c>
      <c r="O50" s="119">
        <f>IF($N50="","",INDEX('2. závod (divize)'!$A:$BX,$N50+5,INDEX('Základní list'!$B:$B,MATCH($M50,'Základní list'!$A:$A,0),1)))</f>
      </c>
      <c r="P50" s="120">
        <f>IF($N50="",COUNTA($A:$A)-3,INDEX('2. závod (divize)'!$A:$BX,$N50+5,INDEX('Základní list'!$B:$B,MATCH($M50,'Základní list'!$A:$A,0),1)+1))</f>
        <v>1</v>
      </c>
      <c r="Q50" s="176"/>
      <c r="R50" s="176"/>
      <c r="S50" s="178"/>
      <c r="T50" s="179"/>
      <c r="U50" s="180"/>
      <c r="V50" s="178"/>
      <c r="W50">
        <f t="shared" si="3"/>
      </c>
      <c r="X50">
        <f t="shared" si="4"/>
      </c>
    </row>
    <row r="51" spans="1:24" ht="13.5" customHeight="1">
      <c r="A51" s="183"/>
      <c r="B51" s="122">
        <f>IF(ISBLANK($C51),"",INDEX('Výsledková listina'!$B:$B,MATCH($C51,'Výsledková listina'!$C:$C,0),1))</f>
      </c>
      <c r="C51" s="123"/>
      <c r="D51" s="124">
        <f>IF(ISBLANK($C51),"",IF(INDEX('Výsledková listina'!$F:$F,MATCH($B51,'Výsledková listina'!$B:$B,0),1)=0,"",INDEX('Výsledková listina'!$F:$F,MATCH($B51,'Výsledková listina'!$B:$B,0),1)))</f>
      </c>
      <c r="E51" s="125">
        <f>IF(ISBLANK($C51),"",IF(INDEX('Výsledková listina'!$G:$G,MATCH($B51,'Výsledková listina'!$B:$B,0),1)=0,"",INDEX('Výsledková listina'!$G:$G,MATCH($B51,'Výsledková listina'!$B:$B,0),1)))</f>
      </c>
      <c r="F51" s="126">
        <f>IF($E51="","",INDEX('1. závod (divize)'!$A:$BX,$E51+5,INDEX('Základní list'!$B:$B,MATCH($D51,'Základní list'!$A:$A,0),1)))</f>
      </c>
      <c r="G51" s="127">
        <f>IF($E51="",COUNTA($A:$A)-3,INDEX('1. závod (divize)'!$A:$BX,$E51+5,INDEX('Základní list'!$B:$B,MATCH($D51,'Základní list'!$A:$A,0),1)+1))</f>
        <v>1</v>
      </c>
      <c r="H51" s="176"/>
      <c r="I51" s="176"/>
      <c r="J51" s="177"/>
      <c r="K51" s="122">
        <f>IF($L51="","",INDEX('Výsledková listina'!$B:$B,MATCH($L51,'Výsledková listina'!$C:$C,0),1))</f>
      </c>
      <c r="L51" s="128">
        <f t="shared" si="5"/>
      </c>
      <c r="M51" s="124">
        <f>IF($L51="","",IF(INDEX('Výsledková listina'!$J:$J,MATCH($K51,'Výsledková listina'!$B:$B,0),1)=0,"",INDEX('Výsledková listina'!$J:$J,MATCH($K51,'Výsledková listina'!$B:$B,0),1)))</f>
      </c>
      <c r="N51" s="125">
        <f>IF($L51="","",IF(INDEX('Výsledková listina'!$K:$K,MATCH($K51,'Výsledková listina'!$B:$B,0),1)=0,"",INDEX('Výsledková listina'!$K:$K,MATCH($K51,'Výsledková listina'!$B:$B,0),1)))</f>
      </c>
      <c r="O51" s="126">
        <f>IF($N51="","",INDEX('2. závod (divize)'!$A:$BX,$N51+5,INDEX('Základní list'!$B:$B,MATCH($M51,'Základní list'!$A:$A,0),1)))</f>
      </c>
      <c r="P51" s="127">
        <f>IF($N51="",COUNTA($A:$A)-3,INDEX('2. závod (divize)'!$A:$BX,$N51+5,INDEX('Základní list'!$B:$B,MATCH($M51,'Základní list'!$A:$A,0),1)+1))</f>
        <v>1</v>
      </c>
      <c r="Q51" s="176"/>
      <c r="R51" s="176"/>
      <c r="S51" s="178"/>
      <c r="T51" s="179"/>
      <c r="U51" s="180"/>
      <c r="V51" s="178"/>
      <c r="W51">
        <f t="shared" si="3"/>
      </c>
      <c r="X51">
        <f t="shared" si="4"/>
      </c>
    </row>
  </sheetData>
  <sheetProtection selectLockedCells="1" selectUnlockedCells="1"/>
  <autoFilter ref="A6:V51"/>
  <mergeCells count="166">
    <mergeCell ref="S49:S51"/>
    <mergeCell ref="T49:T51"/>
    <mergeCell ref="U49:U51"/>
    <mergeCell ref="V49:V51"/>
    <mergeCell ref="S46:S48"/>
    <mergeCell ref="T46:T48"/>
    <mergeCell ref="U46:U48"/>
    <mergeCell ref="V46:V48"/>
    <mergeCell ref="A49:A51"/>
    <mergeCell ref="H49:H51"/>
    <mergeCell ref="I49:I51"/>
    <mergeCell ref="J49:J51"/>
    <mergeCell ref="Q49:Q51"/>
    <mergeCell ref="R49:R51"/>
    <mergeCell ref="S43:S45"/>
    <mergeCell ref="T43:T45"/>
    <mergeCell ref="U43:U45"/>
    <mergeCell ref="V43:V45"/>
    <mergeCell ref="A46:A48"/>
    <mergeCell ref="H46:H48"/>
    <mergeCell ref="I46:I48"/>
    <mergeCell ref="J46:J48"/>
    <mergeCell ref="Q46:Q48"/>
    <mergeCell ref="R46:R48"/>
    <mergeCell ref="S40:S42"/>
    <mergeCell ref="T40:T42"/>
    <mergeCell ref="U40:U42"/>
    <mergeCell ref="V40:V42"/>
    <mergeCell ref="A43:A45"/>
    <mergeCell ref="H43:H45"/>
    <mergeCell ref="I43:I45"/>
    <mergeCell ref="J43:J45"/>
    <mergeCell ref="Q43:Q45"/>
    <mergeCell ref="R43:R45"/>
    <mergeCell ref="S37:S39"/>
    <mergeCell ref="T37:T39"/>
    <mergeCell ref="U37:U39"/>
    <mergeCell ref="V37:V39"/>
    <mergeCell ref="A40:A42"/>
    <mergeCell ref="H40:H42"/>
    <mergeCell ref="I40:I42"/>
    <mergeCell ref="J40:J42"/>
    <mergeCell ref="Q40:Q42"/>
    <mergeCell ref="R40:R42"/>
    <mergeCell ref="S34:S36"/>
    <mergeCell ref="T34:T36"/>
    <mergeCell ref="U34:U36"/>
    <mergeCell ref="V34:V36"/>
    <mergeCell ref="A37:A39"/>
    <mergeCell ref="H37:H39"/>
    <mergeCell ref="I37:I39"/>
    <mergeCell ref="J37:J39"/>
    <mergeCell ref="Q37:Q39"/>
    <mergeCell ref="R37:R39"/>
    <mergeCell ref="S31:S33"/>
    <mergeCell ref="T31:T33"/>
    <mergeCell ref="U31:U33"/>
    <mergeCell ref="V31:V33"/>
    <mergeCell ref="A34:A36"/>
    <mergeCell ref="H34:H36"/>
    <mergeCell ref="I34:I36"/>
    <mergeCell ref="J34:J36"/>
    <mergeCell ref="Q34:Q36"/>
    <mergeCell ref="R34:R36"/>
    <mergeCell ref="S28:S30"/>
    <mergeCell ref="T28:T30"/>
    <mergeCell ref="U28:U30"/>
    <mergeCell ref="V28:V30"/>
    <mergeCell ref="A31:A33"/>
    <mergeCell ref="H31:H33"/>
    <mergeCell ref="I31:I33"/>
    <mergeCell ref="J31:J33"/>
    <mergeCell ref="Q31:Q33"/>
    <mergeCell ref="R31:R33"/>
    <mergeCell ref="S25:S27"/>
    <mergeCell ref="T25:T27"/>
    <mergeCell ref="U25:U27"/>
    <mergeCell ref="V25:V27"/>
    <mergeCell ref="A28:A30"/>
    <mergeCell ref="H28:H30"/>
    <mergeCell ref="I28:I30"/>
    <mergeCell ref="J28:J30"/>
    <mergeCell ref="Q28:Q30"/>
    <mergeCell ref="R28:R30"/>
    <mergeCell ref="S22:S24"/>
    <mergeCell ref="T22:T24"/>
    <mergeCell ref="U22:U24"/>
    <mergeCell ref="V22:V24"/>
    <mergeCell ref="A25:A27"/>
    <mergeCell ref="H25:H27"/>
    <mergeCell ref="I25:I27"/>
    <mergeCell ref="J25:J27"/>
    <mergeCell ref="Q25:Q27"/>
    <mergeCell ref="R25:R27"/>
    <mergeCell ref="S19:S21"/>
    <mergeCell ref="T19:T21"/>
    <mergeCell ref="U19:U21"/>
    <mergeCell ref="V19:V21"/>
    <mergeCell ref="A22:A24"/>
    <mergeCell ref="H22:H24"/>
    <mergeCell ref="I22:I24"/>
    <mergeCell ref="J22:J24"/>
    <mergeCell ref="Q22:Q24"/>
    <mergeCell ref="R22:R24"/>
    <mergeCell ref="S16:S18"/>
    <mergeCell ref="T16:T18"/>
    <mergeCell ref="U16:U18"/>
    <mergeCell ref="V16:V18"/>
    <mergeCell ref="A19:A21"/>
    <mergeCell ref="H19:H21"/>
    <mergeCell ref="I19:I21"/>
    <mergeCell ref="J19:J21"/>
    <mergeCell ref="Q19:Q21"/>
    <mergeCell ref="R19:R21"/>
    <mergeCell ref="S13:S15"/>
    <mergeCell ref="T13:T15"/>
    <mergeCell ref="U13:U15"/>
    <mergeCell ref="V13:V15"/>
    <mergeCell ref="A16:A18"/>
    <mergeCell ref="H16:H18"/>
    <mergeCell ref="I16:I18"/>
    <mergeCell ref="J16:J18"/>
    <mergeCell ref="Q16:Q18"/>
    <mergeCell ref="R16:R18"/>
    <mergeCell ref="S10:S12"/>
    <mergeCell ref="T10:T12"/>
    <mergeCell ref="U10:U12"/>
    <mergeCell ref="V10:V12"/>
    <mergeCell ref="A13:A15"/>
    <mergeCell ref="H13:H15"/>
    <mergeCell ref="I13:I15"/>
    <mergeCell ref="J13:J15"/>
    <mergeCell ref="Q13:Q15"/>
    <mergeCell ref="R13:R15"/>
    <mergeCell ref="S7:S9"/>
    <mergeCell ref="T7:T9"/>
    <mergeCell ref="U7:U9"/>
    <mergeCell ref="V7:V9"/>
    <mergeCell ref="A10:A12"/>
    <mergeCell ref="H10:H12"/>
    <mergeCell ref="I10:I12"/>
    <mergeCell ref="J10:J12"/>
    <mergeCell ref="Q10:Q12"/>
    <mergeCell ref="R10:R12"/>
    <mergeCell ref="A7:A9"/>
    <mergeCell ref="H7:H9"/>
    <mergeCell ref="I7:I9"/>
    <mergeCell ref="J7:J9"/>
    <mergeCell ref="Q7:Q9"/>
    <mergeCell ref="R7:R9"/>
    <mergeCell ref="D5:E5"/>
    <mergeCell ref="F5:G5"/>
    <mergeCell ref="H5:J5"/>
    <mergeCell ref="M5:N5"/>
    <mergeCell ref="O5:P5"/>
    <mergeCell ref="Q5:S5"/>
    <mergeCell ref="A1:V1"/>
    <mergeCell ref="A2:V2"/>
    <mergeCell ref="A4:A6"/>
    <mergeCell ref="B4:B6"/>
    <mergeCell ref="C4:C6"/>
    <mergeCell ref="D4:J4"/>
    <mergeCell ref="K4:K6"/>
    <mergeCell ref="L4:L6"/>
    <mergeCell ref="M4:S4"/>
    <mergeCell ref="T4:V5"/>
  </mergeCells>
  <dataValidations count="1">
    <dataValidation type="list" allowBlank="1" showErrorMessage="1" sqref="C7:C51 L7:L51">
      <formula1>Příjmení_jméno</formula1>
      <formula2>0</formula2>
    </dataValidation>
  </dataValidations>
  <printOptions/>
  <pageMargins left="0.3" right="0.2798611111111111" top="0.5597222222222222" bottom="0.5097222222222222" header="0.5118055555555555" footer="0.3"/>
  <pageSetup fitToHeight="2" fitToWidth="1" horizontalDpi="300" verticalDpi="300" orientation="landscape" paperSize="9" scale="87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Jirka</cp:lastModifiedBy>
  <dcterms:created xsi:type="dcterms:W3CDTF">2017-07-26T08:13:03Z</dcterms:created>
  <dcterms:modified xsi:type="dcterms:W3CDTF">2017-07-26T08:13:03Z</dcterms:modified>
  <cp:category/>
  <cp:version/>
  <cp:contentType/>
  <cp:contentStatus/>
</cp:coreProperties>
</file>