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11" activeTab="0"/>
  </bookViews>
  <sheets>
    <sheet name="VÝSLEDKY" sheetId="1" r:id="rId1"/>
  </sheets>
  <definedNames>
    <definedName name="_xlnm.Print_Area" localSheetId="0">'VÝSLEDKY'!$A$1:$N$50</definedName>
  </definedNames>
  <calcPr fullCalcOnLoad="1"/>
</workbook>
</file>

<file path=xl/sharedStrings.xml><?xml version="1.0" encoding="utf-8"?>
<sst xmlns="http://schemas.openxmlformats.org/spreadsheetml/2006/main" count="114" uniqueCount="71">
  <si>
    <t>Oficiální výsledková listina</t>
  </si>
  <si>
    <t>1.ZÁVOD</t>
  </si>
  <si>
    <t>2.ZÁVOD</t>
  </si>
  <si>
    <t>SOUČET</t>
  </si>
  <si>
    <t>CELKOVÉ</t>
  </si>
  <si>
    <t>Příjmení, Jméno</t>
  </si>
  <si>
    <t>KLUB</t>
  </si>
  <si>
    <t>BODY</t>
  </si>
  <si>
    <t>UMÍSTNĚNÍ</t>
  </si>
  <si>
    <t>UM</t>
  </si>
  <si>
    <t>body</t>
  </si>
  <si>
    <t>získ.</t>
  </si>
  <si>
    <t xml:space="preserve"> - průměr ulovených ryb</t>
  </si>
  <si>
    <t xml:space="preserve"> - celkem ulovených ryb</t>
  </si>
  <si>
    <t>Garant závodu:</t>
  </si>
  <si>
    <t>Řezanka Karel</t>
  </si>
  <si>
    <t>Oliva Jan</t>
  </si>
  <si>
    <t>Gračka Radek</t>
  </si>
  <si>
    <t>Adam Jakub</t>
  </si>
  <si>
    <t>Mistrovství České republiky juniorů 2017 - Slatiňany</t>
  </si>
  <si>
    <t>řeka Chrudimka 19. - 21.5.2017</t>
  </si>
  <si>
    <t>RYBA</t>
  </si>
  <si>
    <t>NEJVĚTŠÍ</t>
  </si>
  <si>
    <t>Jiří Pejchar</t>
  </si>
  <si>
    <t>Pleskač Antonín</t>
  </si>
  <si>
    <t>Rulf Richard</t>
  </si>
  <si>
    <t>Glaesner Tomáš</t>
  </si>
  <si>
    <t>Glaesner Matyáš</t>
  </si>
  <si>
    <t>Mašek Jan</t>
  </si>
  <si>
    <t>Andělová Sára - B</t>
  </si>
  <si>
    <t>Bureš Jan</t>
  </si>
  <si>
    <t>Piekar Samuel</t>
  </si>
  <si>
    <t>Šindelář Vít</t>
  </si>
  <si>
    <t>Marek Vojta</t>
  </si>
  <si>
    <t>Dvořák Zdeněk - B</t>
  </si>
  <si>
    <t>Sušil David - B</t>
  </si>
  <si>
    <t>Štěpánková Klára</t>
  </si>
  <si>
    <t>Hroník Vojtěch</t>
  </si>
  <si>
    <t>Divan Steyn</t>
  </si>
  <si>
    <t>Republic of South Africa</t>
  </si>
  <si>
    <t>Robert Melouney</t>
  </si>
  <si>
    <t>Nicholas Louw</t>
  </si>
  <si>
    <t>Liam van der Merwe</t>
  </si>
  <si>
    <t>Erik Roos</t>
  </si>
  <si>
    <t>Kieran Ramsay</t>
  </si>
  <si>
    <t>William Gilbert</t>
  </si>
  <si>
    <t>Wittner Jan</t>
  </si>
  <si>
    <t>Slavíček Michal</t>
  </si>
  <si>
    <t>Český Ondra</t>
  </si>
  <si>
    <t>Doule Jan</t>
  </si>
  <si>
    <t>Marek Erik</t>
  </si>
  <si>
    <t>Wittner Tomáš - B</t>
  </si>
  <si>
    <t>Kukla Libor</t>
  </si>
  <si>
    <t>Havlík Martin</t>
  </si>
  <si>
    <t>Matějka Jan - B</t>
  </si>
  <si>
    <t>Moczár Ladislav - B</t>
  </si>
  <si>
    <t>Polenová Kristýna</t>
  </si>
  <si>
    <t>Carbol Jan</t>
  </si>
  <si>
    <t>Melnar Michal</t>
  </si>
  <si>
    <t>Moravský rybářský svaz, z.s.</t>
  </si>
  <si>
    <t>Martinec Patrik</t>
  </si>
  <si>
    <t>Kundrata Adam</t>
  </si>
  <si>
    <t>Východočeský uzemní svaz</t>
  </si>
  <si>
    <t>Územní svaz města Prahy</t>
  </si>
  <si>
    <t>Středočeský územní svaz</t>
  </si>
  <si>
    <t>Jihočeský územní svaz</t>
  </si>
  <si>
    <t>Západočeský územní svaz</t>
  </si>
  <si>
    <t>Moravskoslezský územní svaz</t>
  </si>
  <si>
    <t>Machník Jindřich - B</t>
  </si>
  <si>
    <t>Včeliš Jonáš - B</t>
  </si>
  <si>
    <t>NEJVĚTŠÍ RYBA - 426mm jelec tloušť - Antonín Pleskač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</si>
</sst>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7"/>
      <color indexed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0"/>
    </font>
    <font>
      <b/>
      <sz val="12"/>
      <name val="Arial"/>
      <family val="0"/>
    </font>
    <font>
      <i/>
      <sz val="14"/>
      <name val="Arial"/>
      <family val="2"/>
    </font>
    <font>
      <b/>
      <i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 style="thin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13" fillId="37" borderId="15" xfId="0" applyFont="1" applyFill="1" applyBorder="1" applyAlignment="1">
      <alignment horizontal="center"/>
    </xf>
    <xf numFmtId="0" fontId="13" fillId="37" borderId="16" xfId="0" applyFont="1" applyFill="1" applyBorder="1" applyAlignment="1">
      <alignment horizontal="center"/>
    </xf>
    <xf numFmtId="0" fontId="6" fillId="38" borderId="17" xfId="0" applyFont="1" applyFill="1" applyBorder="1" applyAlignment="1">
      <alignment horizontal="center"/>
    </xf>
    <xf numFmtId="0" fontId="9" fillId="39" borderId="18" xfId="0" applyFont="1" applyFill="1" applyBorder="1" applyAlignment="1">
      <alignment horizontal="center"/>
    </xf>
    <xf numFmtId="0" fontId="9" fillId="39" borderId="19" xfId="0" applyFont="1" applyFill="1" applyBorder="1" applyAlignment="1">
      <alignment horizontal="center"/>
    </xf>
    <xf numFmtId="0" fontId="8" fillId="39" borderId="18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8" fillId="37" borderId="21" xfId="0" applyFont="1" applyFill="1" applyBorder="1" applyAlignment="1">
      <alignment horizontal="center"/>
    </xf>
    <xf numFmtId="0" fontId="8" fillId="37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2" fillId="36" borderId="23" xfId="0" applyFont="1" applyFill="1" applyBorder="1" applyAlignment="1">
      <alignment horizontal="center"/>
    </xf>
    <xf numFmtId="0" fontId="12" fillId="35" borderId="23" xfId="0" applyFont="1" applyFill="1" applyBorder="1" applyAlignment="1">
      <alignment horizontal="center"/>
    </xf>
    <xf numFmtId="0" fontId="12" fillId="35" borderId="23" xfId="0" applyFont="1" applyFill="1" applyBorder="1" applyAlignment="1">
      <alignment horizontal="center"/>
    </xf>
    <xf numFmtId="0" fontId="8" fillId="39" borderId="24" xfId="0" applyFont="1" applyFill="1" applyBorder="1" applyAlignment="1">
      <alignment horizontal="center"/>
    </xf>
    <xf numFmtId="2" fontId="0" fillId="39" borderId="25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4" fillId="36" borderId="26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4" fillId="36" borderId="34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12" fillId="34" borderId="36" xfId="0" applyFont="1" applyFill="1" applyBorder="1" applyAlignment="1">
      <alignment horizontal="center"/>
    </xf>
    <xf numFmtId="0" fontId="3" fillId="36" borderId="37" xfId="0" applyFont="1" applyFill="1" applyBorder="1" applyAlignment="1">
      <alignment horizontal="center"/>
    </xf>
    <xf numFmtId="0" fontId="12" fillId="36" borderId="38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/>
    </xf>
    <xf numFmtId="0" fontId="12" fillId="34" borderId="32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12" fillId="35" borderId="38" xfId="0" applyFont="1" applyFill="1" applyBorder="1" applyAlignment="1">
      <alignment horizontal="center"/>
    </xf>
    <xf numFmtId="0" fontId="12" fillId="36" borderId="40" xfId="0" applyFont="1" applyFill="1" applyBorder="1" applyAlignment="1">
      <alignment horizontal="center"/>
    </xf>
    <xf numFmtId="0" fontId="13" fillId="37" borderId="41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2" fontId="0" fillId="39" borderId="0" xfId="0" applyNumberFormat="1" applyFont="1" applyFill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3" fillId="39" borderId="43" xfId="0" applyFont="1" applyFill="1" applyBorder="1" applyAlignment="1">
      <alignment horizontal="center"/>
    </xf>
    <xf numFmtId="0" fontId="13" fillId="39" borderId="44" xfId="0" applyFont="1" applyFill="1" applyBorder="1" applyAlignment="1">
      <alignment horizontal="center"/>
    </xf>
    <xf numFmtId="0" fontId="13" fillId="39" borderId="45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3" fillId="37" borderId="49" xfId="0" applyFont="1" applyFill="1" applyBorder="1" applyAlignment="1">
      <alignment horizontal="center"/>
    </xf>
    <xf numFmtId="0" fontId="13" fillId="37" borderId="50" xfId="0" applyFont="1" applyFill="1" applyBorder="1" applyAlignment="1">
      <alignment horizontal="center"/>
    </xf>
    <xf numFmtId="0" fontId="13" fillId="37" borderId="51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0" fillId="0" borderId="29" xfId="0" applyBorder="1" applyAlignment="1">
      <alignment/>
    </xf>
    <xf numFmtId="0" fontId="6" fillId="0" borderId="31" xfId="0" applyFont="1" applyFill="1" applyBorder="1" applyAlignment="1">
      <alignment/>
    </xf>
    <xf numFmtId="0" fontId="3" fillId="34" borderId="55" xfId="0" applyFont="1" applyFill="1" applyBorder="1" applyAlignment="1">
      <alignment horizontal="center"/>
    </xf>
    <xf numFmtId="0" fontId="12" fillId="34" borderId="30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4" fillId="36" borderId="46" xfId="0" applyFont="1" applyFill="1" applyBorder="1" applyAlignment="1">
      <alignment horizontal="center"/>
    </xf>
    <xf numFmtId="0" fontId="12" fillId="36" borderId="56" xfId="0" applyFont="1" applyFill="1" applyBorder="1" applyAlignment="1">
      <alignment horizontal="center"/>
    </xf>
    <xf numFmtId="0" fontId="6" fillId="40" borderId="12" xfId="0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="90" zoomScaleNormal="90" zoomScalePageLayoutView="0" workbookViewId="0" topLeftCell="A37">
      <selection activeCell="B24" sqref="B24"/>
    </sheetView>
  </sheetViews>
  <sheetFormatPr defaultColWidth="11.57421875" defaultRowHeight="12.75"/>
  <cols>
    <col min="1" max="1" width="7.28125" style="0" customWidth="1"/>
    <col min="2" max="2" width="10.28125" style="0" customWidth="1"/>
    <col min="3" max="3" width="21.140625" style="0" customWidth="1"/>
    <col min="4" max="4" width="27.8515625" style="0" customWidth="1"/>
    <col min="5" max="10" width="5.8515625" style="0" customWidth="1"/>
    <col min="11" max="12" width="10.28125" style="0" customWidth="1"/>
  </cols>
  <sheetData>
    <row r="1" spans="3:14" ht="18">
      <c r="C1" s="99" t="s">
        <v>0</v>
      </c>
      <c r="D1" s="99"/>
      <c r="E1" s="99"/>
      <c r="F1" s="99"/>
      <c r="G1" s="99"/>
      <c r="H1" s="99"/>
      <c r="I1" s="99"/>
      <c r="J1" s="99"/>
      <c r="K1" s="2"/>
      <c r="L1" s="2"/>
      <c r="M1" s="2"/>
      <c r="N1" s="1"/>
    </row>
    <row r="2" spans="3:14" ht="18">
      <c r="C2" s="99" t="s">
        <v>19</v>
      </c>
      <c r="D2" s="99"/>
      <c r="E2" s="99"/>
      <c r="F2" s="99"/>
      <c r="G2" s="99"/>
      <c r="H2" s="99"/>
      <c r="I2" s="99"/>
      <c r="J2" s="99"/>
      <c r="K2" s="2"/>
      <c r="L2" s="2"/>
      <c r="M2" s="2"/>
      <c r="N2" s="1"/>
    </row>
    <row r="3" spans="3:14" ht="18.75" thickBot="1">
      <c r="C3" s="3"/>
      <c r="D3" s="4"/>
      <c r="E3" s="5"/>
      <c r="F3" s="5"/>
      <c r="G3" s="7"/>
      <c r="H3" s="5"/>
      <c r="I3" s="6"/>
      <c r="J3" s="7"/>
      <c r="K3" s="8"/>
      <c r="L3" s="8"/>
      <c r="M3" s="8"/>
      <c r="N3" s="9"/>
    </row>
    <row r="4" spans="1:14" ht="18.75">
      <c r="A4" s="31" t="s">
        <v>11</v>
      </c>
      <c r="B4" s="24" t="s">
        <v>4</v>
      </c>
      <c r="C4" s="20" t="s">
        <v>20</v>
      </c>
      <c r="D4" s="14"/>
      <c r="E4" s="100" t="s">
        <v>1</v>
      </c>
      <c r="F4" s="101"/>
      <c r="G4" s="102"/>
      <c r="H4" s="100" t="s">
        <v>2</v>
      </c>
      <c r="I4" s="101"/>
      <c r="J4" s="102"/>
      <c r="K4" s="57" t="s">
        <v>3</v>
      </c>
      <c r="L4" s="72" t="s">
        <v>22</v>
      </c>
      <c r="M4" s="76" t="s">
        <v>3</v>
      </c>
      <c r="N4" s="26" t="s">
        <v>4</v>
      </c>
    </row>
    <row r="5" spans="1:14" ht="13.5" thickBot="1">
      <c r="A5" s="32" t="s">
        <v>10</v>
      </c>
      <c r="B5" s="25" t="s">
        <v>8</v>
      </c>
      <c r="C5" s="27" t="s">
        <v>5</v>
      </c>
      <c r="D5" s="13" t="s">
        <v>6</v>
      </c>
      <c r="E5" s="48" t="s">
        <v>7</v>
      </c>
      <c r="F5" s="49" t="s">
        <v>21</v>
      </c>
      <c r="G5" s="50" t="s">
        <v>9</v>
      </c>
      <c r="H5" s="48" t="s">
        <v>7</v>
      </c>
      <c r="I5" s="49" t="s">
        <v>21</v>
      </c>
      <c r="J5" s="50" t="s">
        <v>9</v>
      </c>
      <c r="K5" s="91" t="s">
        <v>7</v>
      </c>
      <c r="L5" s="73" t="s">
        <v>21</v>
      </c>
      <c r="M5" s="92" t="s">
        <v>8</v>
      </c>
      <c r="N5" s="42" t="s">
        <v>8</v>
      </c>
    </row>
    <row r="6" spans="1:14" ht="15.75">
      <c r="A6" s="21">
        <v>25</v>
      </c>
      <c r="B6" s="79">
        <v>1</v>
      </c>
      <c r="C6" s="103" t="s">
        <v>50</v>
      </c>
      <c r="D6" s="82" t="s">
        <v>65</v>
      </c>
      <c r="E6" s="105">
        <v>2100</v>
      </c>
      <c r="F6" s="105">
        <v>300</v>
      </c>
      <c r="G6" s="106">
        <v>1</v>
      </c>
      <c r="H6" s="107">
        <v>2600</v>
      </c>
      <c r="I6" s="108">
        <v>397</v>
      </c>
      <c r="J6" s="109">
        <v>1</v>
      </c>
      <c r="K6" s="51">
        <f>E6+H6</f>
        <v>4700</v>
      </c>
      <c r="L6" s="90">
        <f>MAX(F6,I6)</f>
        <v>397</v>
      </c>
      <c r="M6" s="52">
        <f>G6+J6</f>
        <v>2</v>
      </c>
      <c r="N6" s="95">
        <v>25</v>
      </c>
    </row>
    <row r="7" spans="1:14" ht="15.75">
      <c r="A7" s="22">
        <f>A6-1</f>
        <v>24</v>
      </c>
      <c r="B7" s="80">
        <f>B6+1</f>
        <v>2</v>
      </c>
      <c r="C7" s="86" t="s">
        <v>18</v>
      </c>
      <c r="D7" s="83" t="s">
        <v>67</v>
      </c>
      <c r="E7" s="34">
        <v>3000</v>
      </c>
      <c r="F7" s="34">
        <v>340</v>
      </c>
      <c r="G7" s="16">
        <v>1</v>
      </c>
      <c r="H7" s="19">
        <v>2600</v>
      </c>
      <c r="I7" s="18">
        <v>285</v>
      </c>
      <c r="J7" s="39">
        <v>2</v>
      </c>
      <c r="K7" s="53">
        <f>E7+H7</f>
        <v>5600</v>
      </c>
      <c r="L7" s="93">
        <f>MAX(F7,I7)</f>
        <v>340</v>
      </c>
      <c r="M7" s="54">
        <f>G7+J7</f>
        <v>3</v>
      </c>
      <c r="N7" s="96">
        <f>N6-1</f>
        <v>24</v>
      </c>
    </row>
    <row r="8" spans="1:14" ht="15.75">
      <c r="A8" s="22">
        <f aca="true" t="shared" si="0" ref="A8:A30">A7-1</f>
        <v>23</v>
      </c>
      <c r="B8" s="80">
        <f aca="true" t="shared" si="1" ref="B8:B47">B7+1</f>
        <v>3</v>
      </c>
      <c r="C8" s="77" t="s">
        <v>17</v>
      </c>
      <c r="D8" s="89" t="s">
        <v>59</v>
      </c>
      <c r="E8" s="34">
        <v>2000</v>
      </c>
      <c r="F8" s="34">
        <v>315</v>
      </c>
      <c r="G8" s="16">
        <v>2</v>
      </c>
      <c r="H8" s="19">
        <v>2600</v>
      </c>
      <c r="I8" s="18">
        <v>290</v>
      </c>
      <c r="J8" s="39">
        <v>1</v>
      </c>
      <c r="K8" s="53">
        <f>E8+H8</f>
        <v>4600</v>
      </c>
      <c r="L8" s="93">
        <f>MAX(F8,I8)</f>
        <v>315</v>
      </c>
      <c r="M8" s="54">
        <f>G8+J8</f>
        <v>3</v>
      </c>
      <c r="N8" s="96">
        <f aca="true" t="shared" si="2" ref="N8:N30">N7-1</f>
        <v>23</v>
      </c>
    </row>
    <row r="9" spans="1:14" ht="15.75">
      <c r="A9" s="22">
        <f t="shared" si="0"/>
        <v>22</v>
      </c>
      <c r="B9" s="80">
        <f t="shared" si="1"/>
        <v>4</v>
      </c>
      <c r="C9" s="77" t="s">
        <v>58</v>
      </c>
      <c r="D9" s="89" t="s">
        <v>59</v>
      </c>
      <c r="E9" s="33">
        <v>1900</v>
      </c>
      <c r="F9" s="33">
        <v>325</v>
      </c>
      <c r="G9" s="15">
        <v>2</v>
      </c>
      <c r="H9" s="17">
        <v>1300</v>
      </c>
      <c r="I9" s="18">
        <v>350</v>
      </c>
      <c r="J9" s="40">
        <v>3</v>
      </c>
      <c r="K9" s="53">
        <f>E9+H9</f>
        <v>3200</v>
      </c>
      <c r="L9" s="93">
        <f>MAX(F9,I9)</f>
        <v>350</v>
      </c>
      <c r="M9" s="54">
        <f>G9+J9</f>
        <v>5</v>
      </c>
      <c r="N9" s="96">
        <f t="shared" si="2"/>
        <v>22</v>
      </c>
    </row>
    <row r="10" spans="1:14" ht="15.75">
      <c r="A10" s="22">
        <f t="shared" si="0"/>
        <v>21</v>
      </c>
      <c r="B10" s="80">
        <f t="shared" si="1"/>
        <v>5</v>
      </c>
      <c r="C10" s="86" t="s">
        <v>16</v>
      </c>
      <c r="D10" s="83" t="s">
        <v>67</v>
      </c>
      <c r="E10" s="34">
        <v>1300</v>
      </c>
      <c r="F10" s="34">
        <v>295</v>
      </c>
      <c r="G10" s="16">
        <v>3</v>
      </c>
      <c r="H10" s="19">
        <v>1500</v>
      </c>
      <c r="I10" s="18">
        <v>375</v>
      </c>
      <c r="J10" s="39">
        <v>2</v>
      </c>
      <c r="K10" s="53">
        <f>E10+H10</f>
        <v>2800</v>
      </c>
      <c r="L10" s="93">
        <f>MAX(F10,I10)</f>
        <v>375</v>
      </c>
      <c r="M10" s="54">
        <f>G10+J10</f>
        <v>5</v>
      </c>
      <c r="N10" s="96">
        <f t="shared" si="2"/>
        <v>21</v>
      </c>
    </row>
    <row r="11" spans="1:14" ht="15.75">
      <c r="A11" s="22">
        <f t="shared" si="0"/>
        <v>20</v>
      </c>
      <c r="B11" s="80">
        <f t="shared" si="1"/>
        <v>6</v>
      </c>
      <c r="C11" s="86" t="s">
        <v>57</v>
      </c>
      <c r="D11" s="83" t="s">
        <v>67</v>
      </c>
      <c r="E11" s="35">
        <v>1100</v>
      </c>
      <c r="F11" s="35">
        <v>325</v>
      </c>
      <c r="G11" s="29">
        <v>4</v>
      </c>
      <c r="H11" s="30">
        <v>1500</v>
      </c>
      <c r="I11" s="28">
        <v>300</v>
      </c>
      <c r="J11" s="41">
        <v>1</v>
      </c>
      <c r="K11" s="53">
        <f>E11+H11</f>
        <v>2600</v>
      </c>
      <c r="L11" s="93">
        <f>MAX(F11,I11)</f>
        <v>325</v>
      </c>
      <c r="M11" s="54">
        <f>G11+J11</f>
        <v>5</v>
      </c>
      <c r="N11" s="96">
        <f t="shared" si="2"/>
        <v>20</v>
      </c>
    </row>
    <row r="12" spans="1:14" ht="15.75">
      <c r="A12" s="22">
        <f t="shared" si="0"/>
        <v>19</v>
      </c>
      <c r="B12" s="80">
        <f t="shared" si="1"/>
        <v>7</v>
      </c>
      <c r="C12" s="77" t="s">
        <v>24</v>
      </c>
      <c r="D12" s="83" t="s">
        <v>62</v>
      </c>
      <c r="E12" s="35">
        <v>3300</v>
      </c>
      <c r="F12" s="35">
        <v>426</v>
      </c>
      <c r="G12" s="29">
        <v>1</v>
      </c>
      <c r="H12" s="30">
        <v>600</v>
      </c>
      <c r="I12" s="28">
        <v>240</v>
      </c>
      <c r="J12" s="41">
        <v>5</v>
      </c>
      <c r="K12" s="53">
        <f>E12+H12</f>
        <v>3900</v>
      </c>
      <c r="L12" s="93">
        <f>MAX(F12,I12)</f>
        <v>426</v>
      </c>
      <c r="M12" s="54">
        <f>#VALUE!</f>
        <v>6</v>
      </c>
      <c r="N12" s="96">
        <f t="shared" si="2"/>
        <v>19</v>
      </c>
    </row>
    <row r="13" spans="1:14" ht="15.75">
      <c r="A13" s="22">
        <f t="shared" si="0"/>
        <v>18</v>
      </c>
      <c r="B13" s="80">
        <f t="shared" si="1"/>
        <v>8</v>
      </c>
      <c r="C13" s="77" t="s">
        <v>61</v>
      </c>
      <c r="D13" s="89" t="s">
        <v>59</v>
      </c>
      <c r="E13" s="34">
        <v>1900</v>
      </c>
      <c r="F13" s="34">
        <v>330</v>
      </c>
      <c r="G13" s="16">
        <v>2</v>
      </c>
      <c r="H13" s="19">
        <v>800</v>
      </c>
      <c r="I13" s="18">
        <v>340</v>
      </c>
      <c r="J13" s="39">
        <v>4</v>
      </c>
      <c r="K13" s="53">
        <f>E13+H13</f>
        <v>2700</v>
      </c>
      <c r="L13" s="93">
        <f>MAX(F13,I13)</f>
        <v>340</v>
      </c>
      <c r="M13" s="54">
        <f>G13+J13</f>
        <v>6</v>
      </c>
      <c r="N13" s="96">
        <f t="shared" si="2"/>
        <v>18</v>
      </c>
    </row>
    <row r="14" spans="1:14" ht="15.75">
      <c r="A14" s="22">
        <f t="shared" si="0"/>
        <v>17</v>
      </c>
      <c r="B14" s="80">
        <f t="shared" si="1"/>
        <v>9</v>
      </c>
      <c r="C14" s="77" t="s">
        <v>60</v>
      </c>
      <c r="D14" s="89" t="s">
        <v>59</v>
      </c>
      <c r="E14" s="33">
        <v>2000</v>
      </c>
      <c r="F14" s="33">
        <v>300</v>
      </c>
      <c r="G14" s="15">
        <v>3</v>
      </c>
      <c r="H14" s="17">
        <v>2400</v>
      </c>
      <c r="I14" s="18">
        <v>335</v>
      </c>
      <c r="J14" s="40">
        <v>4</v>
      </c>
      <c r="K14" s="53">
        <f>E14+H14</f>
        <v>4400</v>
      </c>
      <c r="L14" s="93">
        <f>MAX(F14,I14)</f>
        <v>335</v>
      </c>
      <c r="M14" s="54">
        <f>G14+J14</f>
        <v>7</v>
      </c>
      <c r="N14" s="96">
        <f t="shared" si="2"/>
        <v>17</v>
      </c>
    </row>
    <row r="15" spans="1:14" ht="15.75">
      <c r="A15" s="22">
        <f t="shared" si="0"/>
        <v>16</v>
      </c>
      <c r="B15" s="80">
        <f t="shared" si="1"/>
        <v>10</v>
      </c>
      <c r="C15" s="77" t="s">
        <v>15</v>
      </c>
      <c r="D15" s="83" t="s">
        <v>65</v>
      </c>
      <c r="E15" s="34">
        <v>1000</v>
      </c>
      <c r="F15" s="34">
        <v>310</v>
      </c>
      <c r="G15" s="16">
        <v>4</v>
      </c>
      <c r="H15" s="19">
        <v>2500</v>
      </c>
      <c r="I15" s="18">
        <v>278</v>
      </c>
      <c r="J15" s="39">
        <v>3</v>
      </c>
      <c r="K15" s="53">
        <f>E15+H15</f>
        <v>3500</v>
      </c>
      <c r="L15" s="93">
        <f>MAX(F15,I15)</f>
        <v>310</v>
      </c>
      <c r="M15" s="54">
        <f>G15+J15</f>
        <v>7</v>
      </c>
      <c r="N15" s="96">
        <f t="shared" si="2"/>
        <v>16</v>
      </c>
    </row>
    <row r="16" spans="1:15" ht="15.75">
      <c r="A16" s="22">
        <f t="shared" si="0"/>
        <v>15</v>
      </c>
      <c r="B16" s="80">
        <f t="shared" si="1"/>
        <v>11</v>
      </c>
      <c r="C16" s="84" t="s">
        <v>38</v>
      </c>
      <c r="D16" s="85" t="s">
        <v>39</v>
      </c>
      <c r="E16" s="34">
        <v>2300</v>
      </c>
      <c r="F16" s="34">
        <v>348</v>
      </c>
      <c r="G16" s="16">
        <v>1</v>
      </c>
      <c r="H16" s="19">
        <v>700</v>
      </c>
      <c r="I16" s="18">
        <v>260</v>
      </c>
      <c r="J16" s="39">
        <v>6</v>
      </c>
      <c r="K16" s="53">
        <f>E16+H16</f>
        <v>3000</v>
      </c>
      <c r="L16" s="93">
        <f>MAX(F16,I16)</f>
        <v>348</v>
      </c>
      <c r="M16" s="54">
        <f>G16+J16</f>
        <v>7</v>
      </c>
      <c r="N16" s="96">
        <f t="shared" si="2"/>
        <v>15</v>
      </c>
      <c r="O16" s="38"/>
    </row>
    <row r="17" spans="1:15" ht="15.75">
      <c r="A17" s="22">
        <f t="shared" si="0"/>
        <v>14</v>
      </c>
      <c r="B17" s="80">
        <f t="shared" si="1"/>
        <v>12</v>
      </c>
      <c r="C17" s="77" t="s">
        <v>26</v>
      </c>
      <c r="D17" s="83" t="s">
        <v>63</v>
      </c>
      <c r="E17" s="34">
        <v>800</v>
      </c>
      <c r="F17" s="34">
        <v>383</v>
      </c>
      <c r="G17" s="16">
        <v>6</v>
      </c>
      <c r="H17" s="19">
        <v>1100</v>
      </c>
      <c r="I17" s="18">
        <v>311</v>
      </c>
      <c r="J17" s="39">
        <v>2</v>
      </c>
      <c r="K17" s="53">
        <f>E17+H17</f>
        <v>1900</v>
      </c>
      <c r="L17" s="93">
        <f>MAX(F17,I17)</f>
        <v>383</v>
      </c>
      <c r="M17" s="54">
        <f>G17+J17</f>
        <v>8</v>
      </c>
      <c r="N17" s="96">
        <f t="shared" si="2"/>
        <v>14</v>
      </c>
      <c r="O17" s="38"/>
    </row>
    <row r="18" spans="1:15" ht="15.75">
      <c r="A18" s="22">
        <f t="shared" si="0"/>
        <v>13</v>
      </c>
      <c r="B18" s="80">
        <f t="shared" si="1"/>
        <v>13</v>
      </c>
      <c r="C18" s="110" t="s">
        <v>35</v>
      </c>
      <c r="D18" s="83" t="s">
        <v>64</v>
      </c>
      <c r="E18" s="34">
        <v>700</v>
      </c>
      <c r="F18" s="34">
        <v>290</v>
      </c>
      <c r="G18" s="16">
        <v>7</v>
      </c>
      <c r="H18" s="19">
        <v>1200</v>
      </c>
      <c r="I18" s="18">
        <v>360</v>
      </c>
      <c r="J18" s="39">
        <v>1</v>
      </c>
      <c r="K18" s="53">
        <f>E18+H18</f>
        <v>1900</v>
      </c>
      <c r="L18" s="93">
        <f>MAX(F18,I18)</f>
        <v>360</v>
      </c>
      <c r="M18" s="54">
        <f>G18+J18</f>
        <v>8</v>
      </c>
      <c r="N18" s="96">
        <f t="shared" si="2"/>
        <v>13</v>
      </c>
      <c r="O18" s="38"/>
    </row>
    <row r="19" spans="1:15" ht="15.75">
      <c r="A19" s="22">
        <f t="shared" si="0"/>
        <v>12</v>
      </c>
      <c r="B19" s="80">
        <f t="shared" si="1"/>
        <v>14</v>
      </c>
      <c r="C19" s="86" t="s">
        <v>46</v>
      </c>
      <c r="D19" s="83" t="s">
        <v>65</v>
      </c>
      <c r="E19" s="34">
        <v>900</v>
      </c>
      <c r="F19" s="34">
        <v>400</v>
      </c>
      <c r="G19" s="16">
        <v>4</v>
      </c>
      <c r="H19" s="19">
        <v>600</v>
      </c>
      <c r="I19" s="18">
        <v>340</v>
      </c>
      <c r="J19" s="39">
        <v>4</v>
      </c>
      <c r="K19" s="53">
        <f>E19+H19</f>
        <v>1500</v>
      </c>
      <c r="L19" s="93">
        <f>MAX(F19,I19)</f>
        <v>400</v>
      </c>
      <c r="M19" s="54">
        <f>G19+J19</f>
        <v>8</v>
      </c>
      <c r="N19" s="96">
        <f t="shared" si="2"/>
        <v>12</v>
      </c>
      <c r="O19" s="38"/>
    </row>
    <row r="20" spans="1:15" ht="15.75">
      <c r="A20" s="22">
        <f t="shared" si="0"/>
        <v>11</v>
      </c>
      <c r="B20" s="80">
        <f t="shared" si="1"/>
        <v>15</v>
      </c>
      <c r="C20" s="77" t="s">
        <v>28</v>
      </c>
      <c r="D20" s="83" t="s">
        <v>63</v>
      </c>
      <c r="E20" s="34">
        <v>700</v>
      </c>
      <c r="F20" s="34">
        <v>300</v>
      </c>
      <c r="G20" s="16">
        <v>6</v>
      </c>
      <c r="H20" s="19">
        <v>800</v>
      </c>
      <c r="I20" s="18">
        <v>330</v>
      </c>
      <c r="J20" s="39">
        <v>2</v>
      </c>
      <c r="K20" s="53">
        <f>E20+H20</f>
        <v>1500</v>
      </c>
      <c r="L20" s="93">
        <f>MAX(F20,I20)</f>
        <v>330</v>
      </c>
      <c r="M20" s="54">
        <f>G20+J20</f>
        <v>8</v>
      </c>
      <c r="N20" s="96">
        <f t="shared" si="2"/>
        <v>11</v>
      </c>
      <c r="O20" s="38"/>
    </row>
    <row r="21" spans="1:15" ht="15.75">
      <c r="A21" s="22">
        <f t="shared" si="0"/>
        <v>10</v>
      </c>
      <c r="B21" s="80">
        <f t="shared" si="1"/>
        <v>16</v>
      </c>
      <c r="C21" s="110" t="s">
        <v>29</v>
      </c>
      <c r="D21" s="83" t="s">
        <v>63</v>
      </c>
      <c r="E21" s="33">
        <v>800</v>
      </c>
      <c r="F21" s="33">
        <v>300</v>
      </c>
      <c r="G21" s="15">
        <v>5</v>
      </c>
      <c r="H21" s="17">
        <v>700</v>
      </c>
      <c r="I21" s="18">
        <v>320</v>
      </c>
      <c r="J21" s="40">
        <v>3</v>
      </c>
      <c r="K21" s="53">
        <f>E21+H21</f>
        <v>1500</v>
      </c>
      <c r="L21" s="93">
        <f>MAX(F21,I21)</f>
        <v>320</v>
      </c>
      <c r="M21" s="54">
        <f>G21+J21</f>
        <v>8</v>
      </c>
      <c r="N21" s="96">
        <f t="shared" si="2"/>
        <v>10</v>
      </c>
      <c r="O21" s="38"/>
    </row>
    <row r="22" spans="1:15" ht="15.75">
      <c r="A22" s="22">
        <f t="shared" si="0"/>
        <v>9</v>
      </c>
      <c r="B22" s="80">
        <f t="shared" si="1"/>
        <v>17</v>
      </c>
      <c r="C22" s="77" t="s">
        <v>32</v>
      </c>
      <c r="D22" s="83" t="s">
        <v>64</v>
      </c>
      <c r="E22" s="35">
        <v>1100</v>
      </c>
      <c r="F22" s="35">
        <v>340</v>
      </c>
      <c r="G22" s="29">
        <v>2</v>
      </c>
      <c r="H22" s="30">
        <v>400</v>
      </c>
      <c r="I22" s="28">
        <v>325</v>
      </c>
      <c r="J22" s="41">
        <v>7</v>
      </c>
      <c r="K22" s="53">
        <f>E22+H22</f>
        <v>1500</v>
      </c>
      <c r="L22" s="93">
        <f>MAX(F22,I22)</f>
        <v>340</v>
      </c>
      <c r="M22" s="54">
        <f>G22+J22</f>
        <v>9</v>
      </c>
      <c r="N22" s="96">
        <f t="shared" si="2"/>
        <v>9</v>
      </c>
      <c r="O22" s="38"/>
    </row>
    <row r="23" spans="1:15" ht="15.75">
      <c r="A23" s="22">
        <f t="shared" si="0"/>
        <v>8</v>
      </c>
      <c r="B23" s="80">
        <f t="shared" si="1"/>
        <v>18</v>
      </c>
      <c r="C23" s="84" t="s">
        <v>41</v>
      </c>
      <c r="D23" s="85" t="s">
        <v>39</v>
      </c>
      <c r="E23" s="33">
        <v>1400</v>
      </c>
      <c r="F23" s="33">
        <v>326</v>
      </c>
      <c r="G23" s="15">
        <v>3</v>
      </c>
      <c r="H23" s="17">
        <v>300</v>
      </c>
      <c r="I23" s="18">
        <v>320</v>
      </c>
      <c r="J23" s="40">
        <v>7</v>
      </c>
      <c r="K23" s="53">
        <f>E23+H23</f>
        <v>1700</v>
      </c>
      <c r="L23" s="93">
        <f>MAX(F23,I23)</f>
        <v>326</v>
      </c>
      <c r="M23" s="54">
        <f>G23+J23</f>
        <v>10</v>
      </c>
      <c r="N23" s="96">
        <f t="shared" si="2"/>
        <v>8</v>
      </c>
      <c r="O23" s="38"/>
    </row>
    <row r="24" spans="1:15" ht="15.75">
      <c r="A24" s="22">
        <f t="shared" si="0"/>
        <v>7</v>
      </c>
      <c r="B24" s="80">
        <f t="shared" si="1"/>
        <v>19</v>
      </c>
      <c r="C24" s="77" t="s">
        <v>36</v>
      </c>
      <c r="D24" s="83" t="s">
        <v>64</v>
      </c>
      <c r="E24" s="59">
        <v>500</v>
      </c>
      <c r="F24" s="59">
        <v>286</v>
      </c>
      <c r="G24" s="60">
        <v>7</v>
      </c>
      <c r="H24" s="61">
        <v>900</v>
      </c>
      <c r="I24" s="45">
        <v>360</v>
      </c>
      <c r="J24" s="62">
        <v>3</v>
      </c>
      <c r="K24" s="53">
        <f>E24+H24</f>
        <v>1400</v>
      </c>
      <c r="L24" s="93">
        <f>MAX(F24,I24)</f>
        <v>360</v>
      </c>
      <c r="M24" s="54">
        <f>G24+J24</f>
        <v>10</v>
      </c>
      <c r="N24" s="96">
        <f t="shared" si="2"/>
        <v>7</v>
      </c>
      <c r="O24" s="38"/>
    </row>
    <row r="25" spans="1:15" ht="15.75">
      <c r="A25" s="22">
        <f t="shared" si="0"/>
        <v>6</v>
      </c>
      <c r="B25" s="80">
        <f t="shared" si="1"/>
        <v>20</v>
      </c>
      <c r="C25" s="77" t="s">
        <v>53</v>
      </c>
      <c r="D25" s="83" t="s">
        <v>66</v>
      </c>
      <c r="E25" s="59">
        <v>1000</v>
      </c>
      <c r="F25" s="59">
        <v>340</v>
      </c>
      <c r="G25" s="60">
        <v>5</v>
      </c>
      <c r="H25" s="61">
        <v>700</v>
      </c>
      <c r="I25" s="45">
        <v>330</v>
      </c>
      <c r="J25" s="62">
        <v>6</v>
      </c>
      <c r="K25" s="53">
        <f>E25+H25</f>
        <v>1700</v>
      </c>
      <c r="L25" s="93">
        <f>MAX(F25,I25)</f>
        <v>340</v>
      </c>
      <c r="M25" s="54">
        <f>G25+J25</f>
        <v>11</v>
      </c>
      <c r="N25" s="96">
        <f t="shared" si="2"/>
        <v>6</v>
      </c>
      <c r="O25" s="38"/>
    </row>
    <row r="26" spans="1:15" ht="15.75">
      <c r="A26" s="22">
        <f t="shared" si="0"/>
        <v>5</v>
      </c>
      <c r="B26" s="80">
        <f t="shared" si="1"/>
        <v>21</v>
      </c>
      <c r="C26" s="84" t="s">
        <v>40</v>
      </c>
      <c r="D26" s="85" t="s">
        <v>39</v>
      </c>
      <c r="E26" s="63">
        <v>600</v>
      </c>
      <c r="F26" s="63">
        <v>320</v>
      </c>
      <c r="G26" s="65">
        <v>8</v>
      </c>
      <c r="H26" s="67">
        <v>1200</v>
      </c>
      <c r="I26" s="45">
        <v>365</v>
      </c>
      <c r="J26" s="69">
        <v>4</v>
      </c>
      <c r="K26" s="53">
        <f>E26+H26</f>
        <v>1800</v>
      </c>
      <c r="L26" s="93">
        <f>MAX(F26,I26)</f>
        <v>365</v>
      </c>
      <c r="M26" s="54">
        <f>G26+J26</f>
        <v>12</v>
      </c>
      <c r="N26" s="96">
        <f t="shared" si="2"/>
        <v>5</v>
      </c>
      <c r="O26" s="38"/>
    </row>
    <row r="27" spans="1:15" ht="15.75">
      <c r="A27" s="22">
        <f t="shared" si="0"/>
        <v>4</v>
      </c>
      <c r="B27" s="80">
        <f t="shared" si="1"/>
        <v>22</v>
      </c>
      <c r="C27" s="77" t="s">
        <v>31</v>
      </c>
      <c r="D27" s="83" t="s">
        <v>64</v>
      </c>
      <c r="E27" s="59">
        <v>700</v>
      </c>
      <c r="F27" s="59">
        <v>229</v>
      </c>
      <c r="G27" s="60">
        <v>7</v>
      </c>
      <c r="H27" s="61">
        <v>900</v>
      </c>
      <c r="I27" s="45">
        <v>300</v>
      </c>
      <c r="J27" s="62">
        <v>5</v>
      </c>
      <c r="K27" s="53">
        <f>E27+H27</f>
        <v>1600</v>
      </c>
      <c r="L27" s="93">
        <f>MAX(F27,I27)</f>
        <v>300</v>
      </c>
      <c r="M27" s="54">
        <f>G27+J27</f>
        <v>12</v>
      </c>
      <c r="N27" s="96">
        <f t="shared" si="2"/>
        <v>4</v>
      </c>
      <c r="O27" s="38"/>
    </row>
    <row r="28" spans="1:15" ht="15.75">
      <c r="A28" s="22">
        <f t="shared" si="0"/>
        <v>3</v>
      </c>
      <c r="B28" s="80">
        <f t="shared" si="1"/>
        <v>23</v>
      </c>
      <c r="C28" s="77" t="s">
        <v>25</v>
      </c>
      <c r="D28" s="83" t="s">
        <v>62</v>
      </c>
      <c r="E28" s="63">
        <v>1100</v>
      </c>
      <c r="F28" s="63">
        <v>330</v>
      </c>
      <c r="G28" s="65">
        <v>3</v>
      </c>
      <c r="H28" s="67">
        <v>100</v>
      </c>
      <c r="I28" s="45">
        <v>160</v>
      </c>
      <c r="J28" s="69">
        <v>9</v>
      </c>
      <c r="K28" s="53">
        <f>E28+H28</f>
        <v>1200</v>
      </c>
      <c r="L28" s="93">
        <f>MAX(F28,I28)</f>
        <v>330</v>
      </c>
      <c r="M28" s="54">
        <f>G28+J28</f>
        <v>12</v>
      </c>
      <c r="N28" s="96">
        <f t="shared" si="2"/>
        <v>3</v>
      </c>
      <c r="O28" s="38"/>
    </row>
    <row r="29" spans="1:15" ht="15.75">
      <c r="A29" s="22">
        <f t="shared" si="0"/>
        <v>2</v>
      </c>
      <c r="B29" s="80">
        <f t="shared" si="1"/>
        <v>24</v>
      </c>
      <c r="C29" s="77" t="s">
        <v>30</v>
      </c>
      <c r="D29" s="83" t="s">
        <v>64</v>
      </c>
      <c r="E29" s="59">
        <v>1000</v>
      </c>
      <c r="F29" s="59">
        <v>340</v>
      </c>
      <c r="G29" s="60">
        <v>4</v>
      </c>
      <c r="H29" s="61">
        <v>600</v>
      </c>
      <c r="I29" s="45">
        <v>330</v>
      </c>
      <c r="J29" s="62">
        <v>9</v>
      </c>
      <c r="K29" s="53">
        <f>E29+H29</f>
        <v>1600</v>
      </c>
      <c r="L29" s="93">
        <f>MAX(F29,I29)</f>
        <v>340</v>
      </c>
      <c r="M29" s="54">
        <f>G29+J29</f>
        <v>13</v>
      </c>
      <c r="N29" s="96">
        <f t="shared" si="2"/>
        <v>2</v>
      </c>
      <c r="O29" s="38"/>
    </row>
    <row r="30" spans="1:15" ht="15.75">
      <c r="A30" s="22">
        <f t="shared" si="0"/>
        <v>1</v>
      </c>
      <c r="B30" s="80">
        <f t="shared" si="1"/>
        <v>25</v>
      </c>
      <c r="C30" s="84" t="s">
        <v>43</v>
      </c>
      <c r="D30" s="85" t="s">
        <v>39</v>
      </c>
      <c r="E30" s="59">
        <v>900</v>
      </c>
      <c r="F30" s="59">
        <v>370</v>
      </c>
      <c r="G30" s="60">
        <v>5</v>
      </c>
      <c r="H30" s="61">
        <v>600</v>
      </c>
      <c r="I30" s="45">
        <v>370</v>
      </c>
      <c r="J30" s="62">
        <v>8</v>
      </c>
      <c r="K30" s="53">
        <f>E30+H30</f>
        <v>1500</v>
      </c>
      <c r="L30" s="93">
        <f>MAX(F30,I30)</f>
        <v>370</v>
      </c>
      <c r="M30" s="54">
        <f>G30+J30</f>
        <v>13</v>
      </c>
      <c r="N30" s="96">
        <f t="shared" si="2"/>
        <v>1</v>
      </c>
      <c r="O30" s="38"/>
    </row>
    <row r="31" spans="1:15" ht="15.75">
      <c r="A31" s="22">
        <v>0</v>
      </c>
      <c r="B31" s="80">
        <f t="shared" si="1"/>
        <v>26</v>
      </c>
      <c r="C31" s="84" t="s">
        <v>42</v>
      </c>
      <c r="D31" s="85" t="s">
        <v>39</v>
      </c>
      <c r="E31" s="59">
        <v>800</v>
      </c>
      <c r="F31" s="59">
        <v>295</v>
      </c>
      <c r="G31" s="60">
        <v>6</v>
      </c>
      <c r="H31" s="61">
        <v>700</v>
      </c>
      <c r="I31" s="45">
        <v>310</v>
      </c>
      <c r="J31" s="62">
        <v>7</v>
      </c>
      <c r="K31" s="53">
        <f>E31+H31</f>
        <v>1500</v>
      </c>
      <c r="L31" s="93">
        <f>MAX(F31,I31)</f>
        <v>310</v>
      </c>
      <c r="M31" s="54">
        <f>G31+J31</f>
        <v>13</v>
      </c>
      <c r="N31" s="96">
        <v>0</v>
      </c>
      <c r="O31" s="38"/>
    </row>
    <row r="32" spans="1:15" ht="15.75">
      <c r="A32" s="22">
        <v>0</v>
      </c>
      <c r="B32" s="80">
        <f t="shared" si="1"/>
        <v>27</v>
      </c>
      <c r="C32" s="87" t="s">
        <v>49</v>
      </c>
      <c r="D32" s="83" t="s">
        <v>65</v>
      </c>
      <c r="E32" s="59">
        <v>700</v>
      </c>
      <c r="F32" s="59">
        <v>335</v>
      </c>
      <c r="G32" s="60">
        <v>9</v>
      </c>
      <c r="H32" s="61">
        <v>2100</v>
      </c>
      <c r="I32" s="45">
        <v>310</v>
      </c>
      <c r="J32" s="62">
        <v>5</v>
      </c>
      <c r="K32" s="53">
        <f>E32+H32</f>
        <v>2800</v>
      </c>
      <c r="L32" s="93">
        <f>MAX(F32,I32)</f>
        <v>335</v>
      </c>
      <c r="M32" s="54">
        <f>G32+J32</f>
        <v>14</v>
      </c>
      <c r="N32" s="96">
        <v>0</v>
      </c>
      <c r="O32" s="38"/>
    </row>
    <row r="33" spans="1:15" ht="15.75">
      <c r="A33" s="22">
        <v>0</v>
      </c>
      <c r="B33" s="80">
        <f t="shared" si="1"/>
        <v>28</v>
      </c>
      <c r="C33" s="77" t="s">
        <v>37</v>
      </c>
      <c r="D33" s="83" t="s">
        <v>64</v>
      </c>
      <c r="E33" s="59">
        <v>1000</v>
      </c>
      <c r="F33" s="59">
        <v>310</v>
      </c>
      <c r="G33" s="60">
        <v>4</v>
      </c>
      <c r="H33" s="61">
        <v>600</v>
      </c>
      <c r="I33" s="45">
        <v>255</v>
      </c>
      <c r="J33" s="62">
        <v>10</v>
      </c>
      <c r="K33" s="53">
        <f>E33+H33</f>
        <v>1600</v>
      </c>
      <c r="L33" s="93">
        <f>MAX(F33,I33)</f>
        <v>310</v>
      </c>
      <c r="M33" s="54">
        <f>G33+J33</f>
        <v>14</v>
      </c>
      <c r="N33" s="96">
        <v>0</v>
      </c>
      <c r="O33" s="38"/>
    </row>
    <row r="34" spans="1:15" ht="15.75">
      <c r="A34" s="22">
        <v>0</v>
      </c>
      <c r="B34" s="80">
        <f t="shared" si="1"/>
        <v>29</v>
      </c>
      <c r="C34" s="84" t="s">
        <v>45</v>
      </c>
      <c r="D34" s="85" t="s">
        <v>39</v>
      </c>
      <c r="E34" s="59">
        <v>800</v>
      </c>
      <c r="F34" s="59">
        <v>320</v>
      </c>
      <c r="G34" s="60">
        <v>7</v>
      </c>
      <c r="H34" s="61">
        <v>900</v>
      </c>
      <c r="I34" s="45">
        <v>310</v>
      </c>
      <c r="J34" s="62">
        <v>8</v>
      </c>
      <c r="K34" s="53">
        <f>E34+H34</f>
        <v>1700</v>
      </c>
      <c r="L34" s="93">
        <f>MAX(F34,I34)</f>
        <v>320</v>
      </c>
      <c r="M34" s="54">
        <f>G34+J34</f>
        <v>15</v>
      </c>
      <c r="N34" s="96">
        <v>0</v>
      </c>
      <c r="O34" s="38"/>
    </row>
    <row r="35" spans="1:15" ht="15.75">
      <c r="A35" s="22">
        <v>0</v>
      </c>
      <c r="B35" s="80">
        <f t="shared" si="1"/>
        <v>30</v>
      </c>
      <c r="C35" s="86" t="s">
        <v>47</v>
      </c>
      <c r="D35" s="83" t="s">
        <v>65</v>
      </c>
      <c r="E35" s="59">
        <v>800</v>
      </c>
      <c r="F35" s="59">
        <v>345</v>
      </c>
      <c r="G35" s="60">
        <v>6</v>
      </c>
      <c r="H35" s="61">
        <v>600</v>
      </c>
      <c r="I35" s="45">
        <v>350</v>
      </c>
      <c r="J35" s="62">
        <v>9</v>
      </c>
      <c r="K35" s="53">
        <f>E35+H35</f>
        <v>1400</v>
      </c>
      <c r="L35" s="93">
        <f>MAX(F35,I35)</f>
        <v>350</v>
      </c>
      <c r="M35" s="54">
        <f>G35+J35</f>
        <v>15</v>
      </c>
      <c r="N35" s="96">
        <v>0</v>
      </c>
      <c r="O35" s="38"/>
    </row>
    <row r="36" spans="1:15" ht="15.75">
      <c r="A36" s="22">
        <v>0</v>
      </c>
      <c r="B36" s="80">
        <f t="shared" si="1"/>
        <v>31</v>
      </c>
      <c r="C36" s="110" t="s">
        <v>54</v>
      </c>
      <c r="D36" s="83" t="s">
        <v>66</v>
      </c>
      <c r="E36" s="59">
        <v>400</v>
      </c>
      <c r="F36" s="59">
        <v>310</v>
      </c>
      <c r="G36" s="60">
        <v>10</v>
      </c>
      <c r="H36" s="61">
        <v>800</v>
      </c>
      <c r="I36" s="45">
        <v>290</v>
      </c>
      <c r="J36" s="62">
        <v>6</v>
      </c>
      <c r="K36" s="53">
        <f>E36+H36</f>
        <v>1200</v>
      </c>
      <c r="L36" s="93">
        <f>MAX(F36,I36)</f>
        <v>310</v>
      </c>
      <c r="M36" s="54">
        <f>G36+J36</f>
        <v>16</v>
      </c>
      <c r="N36" s="96">
        <v>0</v>
      </c>
      <c r="O36" s="38"/>
    </row>
    <row r="37" spans="1:15" ht="15.75">
      <c r="A37" s="22">
        <v>0</v>
      </c>
      <c r="B37" s="80">
        <f t="shared" si="1"/>
        <v>32</v>
      </c>
      <c r="C37" s="77" t="s">
        <v>33</v>
      </c>
      <c r="D37" s="83" t="s">
        <v>64</v>
      </c>
      <c r="E37" s="63">
        <v>500</v>
      </c>
      <c r="F37" s="63">
        <v>342</v>
      </c>
      <c r="G37" s="65">
        <v>10</v>
      </c>
      <c r="H37" s="67">
        <v>500</v>
      </c>
      <c r="I37" s="45">
        <v>230</v>
      </c>
      <c r="J37" s="69">
        <v>6</v>
      </c>
      <c r="K37" s="53">
        <f>E37+H37</f>
        <v>1000</v>
      </c>
      <c r="L37" s="93">
        <f>MAX(F37,I37)</f>
        <v>342</v>
      </c>
      <c r="M37" s="54">
        <f>G37+J37</f>
        <v>16</v>
      </c>
      <c r="N37" s="96">
        <v>0</v>
      </c>
      <c r="O37" s="38"/>
    </row>
    <row r="38" spans="1:15" ht="15.75">
      <c r="A38" s="22">
        <v>0</v>
      </c>
      <c r="B38" s="80">
        <f t="shared" si="1"/>
        <v>33</v>
      </c>
      <c r="C38" s="84" t="s">
        <v>44</v>
      </c>
      <c r="D38" s="85" t="s">
        <v>39</v>
      </c>
      <c r="E38" s="59">
        <v>700</v>
      </c>
      <c r="F38" s="59">
        <v>280</v>
      </c>
      <c r="G38" s="60">
        <v>8</v>
      </c>
      <c r="H38" s="61">
        <v>300</v>
      </c>
      <c r="I38" s="45">
        <v>250</v>
      </c>
      <c r="J38" s="62">
        <v>8</v>
      </c>
      <c r="K38" s="53">
        <f>E38+H38</f>
        <v>1000</v>
      </c>
      <c r="L38" s="93">
        <f>MAX(F38,I38)</f>
        <v>280</v>
      </c>
      <c r="M38" s="54">
        <f>G38+J38</f>
        <v>16</v>
      </c>
      <c r="N38" s="96">
        <v>0</v>
      </c>
      <c r="O38" s="38"/>
    </row>
    <row r="39" spans="1:15" ht="15.75">
      <c r="A39" s="22">
        <v>0</v>
      </c>
      <c r="B39" s="80">
        <f t="shared" si="1"/>
        <v>34</v>
      </c>
      <c r="C39" s="88" t="s">
        <v>55</v>
      </c>
      <c r="D39" s="83" t="s">
        <v>66</v>
      </c>
      <c r="E39" s="59">
        <v>500</v>
      </c>
      <c r="F39" s="59">
        <v>280</v>
      </c>
      <c r="G39" s="60">
        <v>8</v>
      </c>
      <c r="H39" s="61">
        <v>300</v>
      </c>
      <c r="I39" s="45">
        <v>300</v>
      </c>
      <c r="J39" s="62">
        <v>8</v>
      </c>
      <c r="K39" s="53">
        <f>E39+H39</f>
        <v>800</v>
      </c>
      <c r="L39" s="93">
        <f>MAX(F39,I39)</f>
        <v>300</v>
      </c>
      <c r="M39" s="54">
        <f>G39+J39</f>
        <v>16</v>
      </c>
      <c r="N39" s="96">
        <v>0</v>
      </c>
      <c r="O39" s="38"/>
    </row>
    <row r="40" spans="1:15" ht="15.75">
      <c r="A40" s="22">
        <v>0</v>
      </c>
      <c r="B40" s="80">
        <f t="shared" si="1"/>
        <v>35</v>
      </c>
      <c r="C40" s="87" t="s">
        <v>52</v>
      </c>
      <c r="D40" s="83" t="s">
        <v>65</v>
      </c>
      <c r="E40" s="59">
        <v>700</v>
      </c>
      <c r="F40" s="59">
        <v>300</v>
      </c>
      <c r="G40" s="60">
        <v>10</v>
      </c>
      <c r="H40" s="61">
        <v>1000</v>
      </c>
      <c r="I40" s="45">
        <v>325</v>
      </c>
      <c r="J40" s="62">
        <v>7</v>
      </c>
      <c r="K40" s="53">
        <f>E40+H40</f>
        <v>1700</v>
      </c>
      <c r="L40" s="93">
        <f>MAX(F40,I40)</f>
        <v>325</v>
      </c>
      <c r="M40" s="54">
        <f>G40+J40</f>
        <v>17</v>
      </c>
      <c r="N40" s="96">
        <v>0</v>
      </c>
      <c r="O40" s="38"/>
    </row>
    <row r="41" spans="1:15" ht="15.75">
      <c r="A41" s="22">
        <v>0</v>
      </c>
      <c r="B41" s="80">
        <f t="shared" si="1"/>
        <v>36</v>
      </c>
      <c r="C41" s="86" t="s">
        <v>48</v>
      </c>
      <c r="D41" s="83" t="s">
        <v>65</v>
      </c>
      <c r="E41" s="59">
        <v>200</v>
      </c>
      <c r="F41" s="59">
        <v>250</v>
      </c>
      <c r="G41" s="60">
        <v>11</v>
      </c>
      <c r="H41" s="61">
        <v>1100</v>
      </c>
      <c r="I41" s="45">
        <v>323</v>
      </c>
      <c r="J41" s="62">
        <v>6</v>
      </c>
      <c r="K41" s="53">
        <f>E41+H41</f>
        <v>1300</v>
      </c>
      <c r="L41" s="93">
        <f>MAX(F41,I41)</f>
        <v>323</v>
      </c>
      <c r="M41" s="54">
        <f>G41+J41</f>
        <v>17</v>
      </c>
      <c r="N41" s="96">
        <v>0</v>
      </c>
      <c r="O41" s="38"/>
    </row>
    <row r="42" spans="1:15" ht="15.75">
      <c r="A42" s="22">
        <v>0</v>
      </c>
      <c r="B42" s="80">
        <f t="shared" si="1"/>
        <v>37</v>
      </c>
      <c r="C42" s="88" t="s">
        <v>51</v>
      </c>
      <c r="D42" s="83" t="s">
        <v>65</v>
      </c>
      <c r="E42" s="59">
        <v>700</v>
      </c>
      <c r="F42" s="59">
        <v>360</v>
      </c>
      <c r="G42" s="60">
        <v>8</v>
      </c>
      <c r="H42" s="61">
        <v>400</v>
      </c>
      <c r="I42" s="45">
        <v>280</v>
      </c>
      <c r="J42" s="62">
        <v>11</v>
      </c>
      <c r="K42" s="53">
        <f>E42+H42</f>
        <v>1100</v>
      </c>
      <c r="L42" s="93">
        <f>MAX(F42,I42)</f>
        <v>360</v>
      </c>
      <c r="M42" s="54">
        <f>G42+J42</f>
        <v>19</v>
      </c>
      <c r="N42" s="96">
        <v>0</v>
      </c>
      <c r="O42" s="38"/>
    </row>
    <row r="43" spans="1:15" ht="15.75">
      <c r="A43" s="22">
        <v>0</v>
      </c>
      <c r="B43" s="80">
        <f t="shared" si="1"/>
        <v>38</v>
      </c>
      <c r="C43" s="78" t="s">
        <v>68</v>
      </c>
      <c r="D43" s="83" t="s">
        <v>63</v>
      </c>
      <c r="E43" s="59">
        <v>600</v>
      </c>
      <c r="F43" s="59">
        <v>233</v>
      </c>
      <c r="G43" s="60">
        <v>9</v>
      </c>
      <c r="H43" s="61">
        <v>100</v>
      </c>
      <c r="I43" s="45">
        <v>150</v>
      </c>
      <c r="J43" s="62">
        <v>10</v>
      </c>
      <c r="K43" s="53">
        <f>E43+H43</f>
        <v>700</v>
      </c>
      <c r="L43" s="93">
        <f>MAX(F43,I43)</f>
        <v>233</v>
      </c>
      <c r="M43" s="54">
        <f>G43+J43</f>
        <v>19</v>
      </c>
      <c r="N43" s="96">
        <v>0</v>
      </c>
      <c r="O43" s="38"/>
    </row>
    <row r="44" spans="1:15" ht="15.75">
      <c r="A44" s="22">
        <v>0</v>
      </c>
      <c r="B44" s="80">
        <f t="shared" si="1"/>
        <v>39</v>
      </c>
      <c r="C44" s="78" t="s">
        <v>69</v>
      </c>
      <c r="D44" s="83" t="s">
        <v>64</v>
      </c>
      <c r="E44" s="63">
        <v>400</v>
      </c>
      <c r="F44" s="63">
        <v>370</v>
      </c>
      <c r="G44" s="65">
        <v>9</v>
      </c>
      <c r="H44" s="67">
        <v>200</v>
      </c>
      <c r="I44" s="45">
        <v>350</v>
      </c>
      <c r="J44" s="69">
        <v>10</v>
      </c>
      <c r="K44" s="53">
        <f>E44+H44</f>
        <v>600</v>
      </c>
      <c r="L44" s="93">
        <f>MAX(F44,I44)</f>
        <v>370</v>
      </c>
      <c r="M44" s="54">
        <f>G44+J44</f>
        <v>19</v>
      </c>
      <c r="N44" s="96">
        <v>0</v>
      </c>
      <c r="O44" s="38"/>
    </row>
    <row r="45" spans="1:15" ht="15.75">
      <c r="A45" s="22">
        <v>0</v>
      </c>
      <c r="B45" s="80">
        <f t="shared" si="1"/>
        <v>40</v>
      </c>
      <c r="C45" s="77" t="s">
        <v>27</v>
      </c>
      <c r="D45" s="83" t="s">
        <v>63</v>
      </c>
      <c r="E45" s="59">
        <v>300</v>
      </c>
      <c r="F45" s="59">
        <v>365</v>
      </c>
      <c r="G45" s="60">
        <v>10</v>
      </c>
      <c r="H45" s="61">
        <v>200</v>
      </c>
      <c r="I45" s="45">
        <v>250</v>
      </c>
      <c r="J45" s="62">
        <v>9</v>
      </c>
      <c r="K45" s="53">
        <f>E45+H45</f>
        <v>500</v>
      </c>
      <c r="L45" s="93">
        <f>MAX(F45,I45)</f>
        <v>365</v>
      </c>
      <c r="M45" s="54">
        <f>G45+J45</f>
        <v>19</v>
      </c>
      <c r="N45" s="96">
        <v>0</v>
      </c>
      <c r="O45" s="38"/>
    </row>
    <row r="46" spans="1:15" ht="15.75">
      <c r="A46" s="22">
        <v>0</v>
      </c>
      <c r="B46" s="80">
        <f t="shared" si="1"/>
        <v>41</v>
      </c>
      <c r="C46" s="86" t="s">
        <v>56</v>
      </c>
      <c r="D46" s="83" t="s">
        <v>66</v>
      </c>
      <c r="E46" s="59">
        <v>500</v>
      </c>
      <c r="F46" s="59">
        <v>300</v>
      </c>
      <c r="G46" s="60">
        <v>9</v>
      </c>
      <c r="H46" s="61">
        <v>0</v>
      </c>
      <c r="I46" s="45">
        <v>0</v>
      </c>
      <c r="J46" s="62">
        <v>11</v>
      </c>
      <c r="K46" s="53">
        <f>E46+H46</f>
        <v>500</v>
      </c>
      <c r="L46" s="93">
        <f>MAX(F46,I46)</f>
        <v>300</v>
      </c>
      <c r="M46" s="54">
        <f>G46+J46</f>
        <v>20</v>
      </c>
      <c r="N46" s="96">
        <v>0</v>
      </c>
      <c r="O46" s="38"/>
    </row>
    <row r="47" spans="1:15" ht="16.5" thickBot="1">
      <c r="A47" s="71">
        <v>0</v>
      </c>
      <c r="B47" s="81">
        <f t="shared" si="1"/>
        <v>42</v>
      </c>
      <c r="C47" s="104" t="s">
        <v>34</v>
      </c>
      <c r="D47" s="98" t="s">
        <v>64</v>
      </c>
      <c r="E47" s="64">
        <v>400</v>
      </c>
      <c r="F47" s="64">
        <v>310</v>
      </c>
      <c r="G47" s="66">
        <v>11</v>
      </c>
      <c r="H47" s="68">
        <v>600</v>
      </c>
      <c r="I47" s="58">
        <v>290</v>
      </c>
      <c r="J47" s="70">
        <v>10</v>
      </c>
      <c r="K47" s="55">
        <f>E47+H47</f>
        <v>1000</v>
      </c>
      <c r="L47" s="94">
        <f>MAX(F47,I47)</f>
        <v>310</v>
      </c>
      <c r="M47" s="56">
        <f>G47+J47</f>
        <v>21</v>
      </c>
      <c r="N47" s="97">
        <v>0</v>
      </c>
      <c r="O47" s="38"/>
    </row>
    <row r="48" spans="5:14" ht="13.5" thickBot="1">
      <c r="E48" s="10">
        <f>SUM(E6:E47)/100</f>
        <v>441</v>
      </c>
      <c r="G48" s="7"/>
      <c r="H48" s="10">
        <f>SUM(H6:H47)/100</f>
        <v>396</v>
      </c>
      <c r="I48" s="10"/>
      <c r="J48" s="11"/>
      <c r="K48" s="23">
        <f>E48+H48</f>
        <v>837</v>
      </c>
      <c r="L48" s="74"/>
      <c r="M48" s="44" t="s">
        <v>13</v>
      </c>
      <c r="N48" s="9"/>
    </row>
    <row r="49" spans="3:14" ht="18.75" thickBot="1">
      <c r="C49" s="12" t="s">
        <v>14</v>
      </c>
      <c r="D49" s="12" t="s">
        <v>23</v>
      </c>
      <c r="E49" s="3"/>
      <c r="F49" s="3"/>
      <c r="G49" s="46"/>
      <c r="H49" s="3"/>
      <c r="I49" s="47"/>
      <c r="J49" s="46"/>
      <c r="K49" s="43">
        <f>K48/43</f>
        <v>19.46511627906977</v>
      </c>
      <c r="L49" s="75"/>
      <c r="M49" s="44" t="s">
        <v>12</v>
      </c>
      <c r="N49" s="3"/>
    </row>
    <row r="50" spans="3:14" ht="18.75">
      <c r="C50" s="36" t="s">
        <v>70</v>
      </c>
      <c r="D50" s="36"/>
      <c r="E50" s="37"/>
      <c r="F50" s="37"/>
      <c r="G50" s="37"/>
      <c r="H50" s="37"/>
      <c r="I50" s="6"/>
      <c r="J50" s="7"/>
      <c r="K50" s="8"/>
      <c r="L50" s="8"/>
      <c r="M50" s="8"/>
      <c r="N50" s="9"/>
    </row>
  </sheetData>
  <sheetProtection/>
  <mergeCells count="4">
    <mergeCell ref="C1:J1"/>
    <mergeCell ref="C2:J2"/>
    <mergeCell ref="E4:G4"/>
    <mergeCell ref="H4:J4"/>
  </mergeCells>
  <printOptions/>
  <pageMargins left="0.7875" right="0.7875" top="1.0527777777777778" bottom="1.0527777777777778" header="0.7875" footer="0.7875"/>
  <pageSetup firstPageNumber="1" useFirstPageNumber="1" fitToHeight="1" fitToWidth="1" horizontalDpi="600" verticalDpi="600" orientation="landscape" paperSize="9" scale="61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Marek</dc:creator>
  <cp:keywords/>
  <dc:description/>
  <cp:lastModifiedBy>Dell</cp:lastModifiedBy>
  <cp:lastPrinted>2013-06-29T16:19:20Z</cp:lastPrinted>
  <dcterms:created xsi:type="dcterms:W3CDTF">2007-10-28T08:43:29Z</dcterms:created>
  <dcterms:modified xsi:type="dcterms:W3CDTF">2017-05-21T17:46:39Z</dcterms:modified>
  <cp:category/>
  <cp:version/>
  <cp:contentType/>
  <cp:contentStatus/>
  <cp:revision>1</cp:revision>
</cp:coreProperties>
</file>