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05" yWindow="65521" windowWidth="11175" windowHeight="8715" activeTab="1"/>
  </bookViews>
  <sheets>
    <sheet name="jednotlivci" sheetId="1" r:id="rId1"/>
    <sheet name="týmy" sheetId="2" r:id="rId2"/>
    <sheet name="List1" sheetId="3" r:id="rId3"/>
    <sheet name="rotační matice" sheetId="4" r:id="rId4"/>
    <sheet name="soupiska + pořadí losování" sheetId="5" r:id="rId5"/>
    <sheet name="jednotlivci - 3.4. kolo" sheetId="6" r:id="rId6"/>
  </sheets>
  <definedNames/>
  <calcPr fullCalcOnLoad="1"/>
</workbook>
</file>

<file path=xl/sharedStrings.xml><?xml version="1.0" encoding="utf-8"?>
<sst xmlns="http://schemas.openxmlformats.org/spreadsheetml/2006/main" count="280" uniqueCount="154">
  <si>
    <t>Jméno</t>
  </si>
  <si>
    <t>družtvo</t>
  </si>
  <si>
    <t>1. závod</t>
  </si>
  <si>
    <t>2. závod</t>
  </si>
  <si>
    <t>ks</t>
  </si>
  <si>
    <t>pořadí</t>
  </si>
  <si>
    <t xml:space="preserve"> Σ ks</t>
  </si>
  <si>
    <t>tým</t>
  </si>
  <si>
    <t xml:space="preserve"> Σ body</t>
  </si>
  <si>
    <t>1/6</t>
  </si>
  <si>
    <t>2/7</t>
  </si>
  <si>
    <t>3/8</t>
  </si>
  <si>
    <t>4/9</t>
  </si>
  <si>
    <t>5/10</t>
  </si>
  <si>
    <t>6/1</t>
  </si>
  <si>
    <t>7/2</t>
  </si>
  <si>
    <t>8/3</t>
  </si>
  <si>
    <t>9/4</t>
  </si>
  <si>
    <t>10/5</t>
  </si>
  <si>
    <t>5</t>
  </si>
  <si>
    <t>6</t>
  </si>
  <si>
    <t>7</t>
  </si>
  <si>
    <t>8</t>
  </si>
  <si>
    <t>9</t>
  </si>
  <si>
    <t>10</t>
  </si>
  <si>
    <t>1</t>
  </si>
  <si>
    <t>2</t>
  </si>
  <si>
    <t>3</t>
  </si>
  <si>
    <t>4/8</t>
  </si>
  <si>
    <t>5/9</t>
  </si>
  <si>
    <t>6/10</t>
  </si>
  <si>
    <t>7/1</t>
  </si>
  <si>
    <t>8/2</t>
  </si>
  <si>
    <t>9/3</t>
  </si>
  <si>
    <t>10/4</t>
  </si>
  <si>
    <t>1/5</t>
  </si>
  <si>
    <t>2/6</t>
  </si>
  <si>
    <t>3/7</t>
  </si>
  <si>
    <t>2/9</t>
  </si>
  <si>
    <t>3/10</t>
  </si>
  <si>
    <t>4/1</t>
  </si>
  <si>
    <t>5/2</t>
  </si>
  <si>
    <t>6/3</t>
  </si>
  <si>
    <t>7/4</t>
  </si>
  <si>
    <t>8/5</t>
  </si>
  <si>
    <t>9/6</t>
  </si>
  <si>
    <t>10/7</t>
  </si>
  <si>
    <t>1/8</t>
  </si>
  <si>
    <t>4</t>
  </si>
  <si>
    <t>7/3</t>
  </si>
  <si>
    <t>8/4</t>
  </si>
  <si>
    <t>9/5</t>
  </si>
  <si>
    <t>10/6</t>
  </si>
  <si>
    <t>1/7</t>
  </si>
  <si>
    <t>2/8</t>
  </si>
  <si>
    <t>3/9</t>
  </si>
  <si>
    <t>4/10</t>
  </si>
  <si>
    <t>5/1</t>
  </si>
  <si>
    <t>6/2</t>
  </si>
  <si>
    <t>rozhoduje</t>
  </si>
  <si>
    <t xml:space="preserve">závodí </t>
  </si>
  <si>
    <t>3. závod</t>
  </si>
  <si>
    <t>4. závod</t>
  </si>
  <si>
    <t>rotační matice</t>
  </si>
  <si>
    <t>závodník</t>
  </si>
  <si>
    <t>Cieslar Tomáš</t>
  </si>
  <si>
    <t>Jahn Lukáš</t>
  </si>
  <si>
    <t>pořadí losování</t>
  </si>
  <si>
    <t>los</t>
  </si>
  <si>
    <t>ČRS MK Metuje</t>
  </si>
  <si>
    <t>Závodník Radek</t>
  </si>
  <si>
    <t>Huček Petr</t>
  </si>
  <si>
    <t>Daněk Jiří</t>
  </si>
  <si>
    <t>Švub Dominik</t>
  </si>
  <si>
    <t>max</t>
  </si>
  <si>
    <t xml:space="preserve"> Σ pořadí</t>
  </si>
  <si>
    <t>umístění</t>
  </si>
  <si>
    <t>číslo reg.</t>
  </si>
  <si>
    <t>garant: Ing. Petr Staněk</t>
  </si>
  <si>
    <t>Hlavní rozhodčí: Ing. Petra Jirousková</t>
  </si>
  <si>
    <t>č. reg.</t>
  </si>
  <si>
    <t>A v sek. A</t>
  </si>
  <si>
    <t>B v sekt.B</t>
  </si>
  <si>
    <t>C v sekt. A</t>
  </si>
  <si>
    <t>D v sekt. B</t>
  </si>
  <si>
    <t>D v sekt. A</t>
  </si>
  <si>
    <t>C v sekt. B</t>
  </si>
  <si>
    <t>B v sekt.A</t>
  </si>
  <si>
    <t>A v sek. B</t>
  </si>
  <si>
    <t>B sekt. A</t>
  </si>
  <si>
    <t>A sekt. B</t>
  </si>
  <si>
    <t>D sekt. A</t>
  </si>
  <si>
    <t>C sekt. B</t>
  </si>
  <si>
    <t>MK Jaroměř - Česká Skalice "B"</t>
  </si>
  <si>
    <t>Pejchar Jiří</t>
  </si>
  <si>
    <t>Svrček Daniel</t>
  </si>
  <si>
    <t>Kynšt Daniel</t>
  </si>
  <si>
    <t>Marek Zdeněk</t>
  </si>
  <si>
    <t>MO ČRS Havířov</t>
  </si>
  <si>
    <t>Hopp Roman</t>
  </si>
  <si>
    <t>Mayer Petr</t>
  </si>
  <si>
    <t>Šebesta Roman</t>
  </si>
  <si>
    <t>MO ČRS Praha Vinohrady "G"</t>
  </si>
  <si>
    <t>Svašek Filip</t>
  </si>
  <si>
    <t>Rutová Tereza</t>
  </si>
  <si>
    <t>Červenka Petr</t>
  </si>
  <si>
    <t>Langer Tomáš</t>
  </si>
  <si>
    <t>Štěpánek Martin ml.</t>
  </si>
  <si>
    <t>Kolář Jan</t>
  </si>
  <si>
    <t>Pleskač Antonín</t>
  </si>
  <si>
    <t>Mužík Milan</t>
  </si>
  <si>
    <t>MO ČRS Hradec Králové</t>
  </si>
  <si>
    <t>Staněk Petr</t>
  </si>
  <si>
    <t>Bartoň Jiří</t>
  </si>
  <si>
    <t>Vašata Dan</t>
  </si>
  <si>
    <t>Staněk Martin</t>
  </si>
  <si>
    <t>MO ČRS Zubří - Hends</t>
  </si>
  <si>
    <t>Adam Jakub</t>
  </si>
  <si>
    <t>Adam František</t>
  </si>
  <si>
    <t>Šustek Jaroslav</t>
  </si>
  <si>
    <t>Melnar Michal</t>
  </si>
  <si>
    <t>MO ČRS Příbor</t>
  </si>
  <si>
    <t>Střalka Lukáš</t>
  </si>
  <si>
    <t>Pěnčík Tomáš</t>
  </si>
  <si>
    <t>Schwarz Vladimír</t>
  </si>
  <si>
    <t>Knápek Jindřich</t>
  </si>
  <si>
    <t>Slaninka Jan</t>
  </si>
  <si>
    <t>MO ČRS Praha Vinohrady "B"</t>
  </si>
  <si>
    <t>Kudrna Pavel</t>
  </si>
  <si>
    <t>Šnek Jan</t>
  </si>
  <si>
    <t>Hátle Roman</t>
  </si>
  <si>
    <t>Černík Petr</t>
  </si>
  <si>
    <t>MO ČRS Příbor - Knápek Hooks Team</t>
  </si>
  <si>
    <t>Starýchfojtů Tomáš</t>
  </si>
  <si>
    <t>MO ČRS Rožnov pod Radhoštěm</t>
  </si>
  <si>
    <t>Zuzaňák Roman</t>
  </si>
  <si>
    <t>Zuzaňák René</t>
  </si>
  <si>
    <t>Matuška Zdeněk</t>
  </si>
  <si>
    <t>MO ČRS Hranice - Muškaři Hranice</t>
  </si>
  <si>
    <t>Budík Petr</t>
  </si>
  <si>
    <t>Perutka Radim</t>
  </si>
  <si>
    <t>Plaskura Petr</t>
  </si>
  <si>
    <t>Švihálek Zdeněk</t>
  </si>
  <si>
    <t>Doubrava 3</t>
  </si>
  <si>
    <t>S</t>
  </si>
  <si>
    <t>body</t>
  </si>
  <si>
    <t>Sosnowski Martin</t>
  </si>
  <si>
    <t>Oliva Jan</t>
  </si>
  <si>
    <t>MO ČRS Chotěboř</t>
  </si>
  <si>
    <t>um.</t>
  </si>
  <si>
    <t xml:space="preserve"> Σ um.</t>
  </si>
  <si>
    <t>Jelínek Petr</t>
  </si>
  <si>
    <t>2. Liga 11.-13.5.2018</t>
  </si>
  <si>
    <t>reg.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</si>
</sst>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 style="thin"/>
      <right style="thick"/>
      <top style="medium"/>
      <bottom style="medium"/>
    </border>
    <border>
      <left style="medium"/>
      <right style="medium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5" xfId="0" applyBorder="1" applyAlignment="1">
      <alignment vertical="center"/>
    </xf>
    <xf numFmtId="49" fontId="0" fillId="0" borderId="0" xfId="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43" fillId="0" borderId="33" xfId="0" applyNumberFormat="1" applyFont="1" applyBorder="1" applyAlignment="1">
      <alignment/>
    </xf>
    <xf numFmtId="0" fontId="43" fillId="0" borderId="11" xfId="0" applyNumberFormat="1" applyFont="1" applyBorder="1" applyAlignment="1">
      <alignment/>
    </xf>
    <xf numFmtId="0" fontId="26" fillId="0" borderId="0" xfId="0" applyFont="1" applyAlignment="1">
      <alignment textRotation="90"/>
    </xf>
    <xf numFmtId="0" fontId="0" fillId="0" borderId="0" xfId="0" applyAlignment="1">
      <alignment textRotation="9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textRotation="90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49" fontId="26" fillId="0" borderId="56" xfId="0" applyNumberFormat="1" applyFont="1" applyBorder="1" applyAlignment="1">
      <alignment/>
    </xf>
    <xf numFmtId="49" fontId="26" fillId="0" borderId="57" xfId="0" applyNumberFormat="1" applyFont="1" applyBorder="1" applyAlignment="1">
      <alignment/>
    </xf>
    <xf numFmtId="0" fontId="43" fillId="0" borderId="37" xfId="0" applyNumberFormat="1" applyFont="1" applyBorder="1" applyAlignment="1">
      <alignment/>
    </xf>
    <xf numFmtId="0" fontId="43" fillId="0" borderId="17" xfId="0" applyNumberFormat="1" applyFont="1" applyBorder="1" applyAlignment="1">
      <alignment/>
    </xf>
    <xf numFmtId="49" fontId="26" fillId="0" borderId="58" xfId="0" applyNumberFormat="1" applyFont="1" applyBorder="1" applyAlignment="1">
      <alignment/>
    </xf>
    <xf numFmtId="49" fontId="0" fillId="0" borderId="59" xfId="0" applyNumberFormat="1" applyBorder="1" applyAlignment="1">
      <alignment/>
    </xf>
    <xf numFmtId="49" fontId="0" fillId="0" borderId="60" xfId="0" applyNumberFormat="1" applyBorder="1" applyAlignment="1">
      <alignment/>
    </xf>
    <xf numFmtId="49" fontId="26" fillId="0" borderId="58" xfId="0" applyNumberFormat="1" applyFont="1" applyFill="1" applyBorder="1" applyAlignment="1">
      <alignment/>
    </xf>
    <xf numFmtId="49" fontId="0" fillId="0" borderId="59" xfId="0" applyNumberFormat="1" applyFill="1" applyBorder="1" applyAlignment="1">
      <alignment/>
    </xf>
    <xf numFmtId="49" fontId="0" fillId="0" borderId="60" xfId="0" applyNumberFormat="1" applyFill="1" applyBorder="1" applyAlignment="1">
      <alignment/>
    </xf>
    <xf numFmtId="49" fontId="26" fillId="0" borderId="61" xfId="0" applyNumberFormat="1" applyFont="1" applyBorder="1" applyAlignment="1">
      <alignment/>
    </xf>
    <xf numFmtId="49" fontId="26" fillId="0" borderId="62" xfId="0" applyNumberFormat="1" applyFont="1" applyBorder="1" applyAlignment="1">
      <alignment/>
    </xf>
    <xf numFmtId="49" fontId="26" fillId="0" borderId="63" xfId="0" applyNumberFormat="1" applyFont="1" applyBorder="1" applyAlignment="1">
      <alignment/>
    </xf>
    <xf numFmtId="49" fontId="26" fillId="0" borderId="64" xfId="0" applyNumberFormat="1" applyFont="1" applyBorder="1" applyAlignment="1">
      <alignment/>
    </xf>
    <xf numFmtId="0" fontId="43" fillId="0" borderId="65" xfId="0" applyNumberFormat="1" applyFont="1" applyBorder="1" applyAlignment="1">
      <alignment/>
    </xf>
    <xf numFmtId="0" fontId="43" fillId="0" borderId="66" xfId="0" applyNumberFormat="1" applyFont="1" applyBorder="1" applyAlignment="1">
      <alignment/>
    </xf>
    <xf numFmtId="49" fontId="26" fillId="0" borderId="67" xfId="0" applyNumberFormat="1" applyFont="1" applyBorder="1" applyAlignment="1">
      <alignment/>
    </xf>
    <xf numFmtId="49" fontId="0" fillId="0" borderId="68" xfId="0" applyNumberFormat="1" applyBorder="1" applyAlignment="1">
      <alignment/>
    </xf>
    <xf numFmtId="0" fontId="43" fillId="0" borderId="69" xfId="0" applyNumberFormat="1" applyFont="1" applyBorder="1" applyAlignment="1">
      <alignment/>
    </xf>
    <xf numFmtId="0" fontId="43" fillId="0" borderId="70" xfId="0" applyNumberFormat="1" applyFont="1" applyBorder="1" applyAlignment="1">
      <alignment/>
    </xf>
    <xf numFmtId="0" fontId="43" fillId="0" borderId="71" xfId="0" applyNumberFormat="1" applyFont="1" applyBorder="1" applyAlignment="1">
      <alignment/>
    </xf>
    <xf numFmtId="49" fontId="26" fillId="0" borderId="61" xfId="0" applyNumberFormat="1" applyFont="1" applyFill="1" applyBorder="1" applyAlignment="1">
      <alignment/>
    </xf>
    <xf numFmtId="49" fontId="0" fillId="0" borderId="68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4" xfId="0" applyBorder="1" applyAlignment="1">
      <alignment/>
    </xf>
    <xf numFmtId="0" fontId="0" fillId="0" borderId="52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49" fontId="26" fillId="0" borderId="74" xfId="0" applyNumberFormat="1" applyFont="1" applyBorder="1" applyAlignment="1">
      <alignment horizontal="center" vertical="center" textRotation="90"/>
    </xf>
    <xf numFmtId="49" fontId="26" fillId="0" borderId="75" xfId="0" applyNumberFormat="1" applyFont="1" applyBorder="1" applyAlignment="1">
      <alignment horizontal="center" vertical="center" textRotation="90"/>
    </xf>
    <xf numFmtId="49" fontId="26" fillId="0" borderId="76" xfId="0" applyNumberFormat="1" applyFont="1" applyBorder="1" applyAlignment="1">
      <alignment horizontal="center" vertical="center" textRotation="90"/>
    </xf>
    <xf numFmtId="49" fontId="26" fillId="0" borderId="77" xfId="0" applyNumberFormat="1" applyFont="1" applyBorder="1" applyAlignment="1">
      <alignment horizontal="center" vertical="center" textRotation="90"/>
    </xf>
    <xf numFmtId="49" fontId="26" fillId="0" borderId="78" xfId="0" applyNumberFormat="1" applyFont="1" applyBorder="1" applyAlignment="1">
      <alignment horizontal="center" vertical="center" textRotation="90"/>
    </xf>
    <xf numFmtId="49" fontId="26" fillId="0" borderId="79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45" fillId="0" borderId="80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/>
    </xf>
    <xf numFmtId="0" fontId="46" fillId="0" borderId="8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84" xfId="0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C3" sqref="C3:C5"/>
    </sheetView>
  </sheetViews>
  <sheetFormatPr defaultColWidth="9.140625" defaultRowHeight="15"/>
  <cols>
    <col min="1" max="1" width="18.7109375" style="0" customWidth="1"/>
    <col min="2" max="2" width="4.7109375" style="0" customWidth="1"/>
    <col min="3" max="3" width="25.7109375" style="0" customWidth="1"/>
    <col min="4" max="4" width="5.7109375" style="51" customWidth="1"/>
    <col min="5" max="5" width="8.7109375" style="51" customWidth="1"/>
    <col min="6" max="6" width="7.7109375" style="51" customWidth="1"/>
    <col min="7" max="7" width="5.7109375" style="51" customWidth="1"/>
    <col min="8" max="8" width="8.7109375" style="51" customWidth="1"/>
    <col min="9" max="12" width="7.7109375" style="51" customWidth="1"/>
  </cols>
  <sheetData>
    <row r="1" spans="1:13" ht="13.5" customHeight="1">
      <c r="A1" s="141" t="s">
        <v>0</v>
      </c>
      <c r="B1" s="139" t="s">
        <v>153</v>
      </c>
      <c r="C1" s="143" t="s">
        <v>1</v>
      </c>
      <c r="D1" s="145" t="s">
        <v>2</v>
      </c>
      <c r="E1" s="146"/>
      <c r="F1" s="147"/>
      <c r="G1" s="148" t="s">
        <v>3</v>
      </c>
      <c r="H1" s="146"/>
      <c r="I1" s="149"/>
      <c r="J1" s="139" t="s">
        <v>6</v>
      </c>
      <c r="K1" s="139" t="s">
        <v>8</v>
      </c>
      <c r="L1" s="139" t="s">
        <v>150</v>
      </c>
      <c r="M1" s="139" t="s">
        <v>5</v>
      </c>
    </row>
    <row r="2" spans="1:13" ht="13.5" customHeight="1" thickBot="1">
      <c r="A2" s="142"/>
      <c r="B2" s="140"/>
      <c r="C2" s="144"/>
      <c r="D2" s="47" t="s">
        <v>4</v>
      </c>
      <c r="E2" s="25" t="s">
        <v>145</v>
      </c>
      <c r="F2" s="48" t="s">
        <v>149</v>
      </c>
      <c r="G2" s="49" t="s">
        <v>4</v>
      </c>
      <c r="H2" s="25" t="s">
        <v>145</v>
      </c>
      <c r="I2" s="50" t="s">
        <v>149</v>
      </c>
      <c r="J2" s="140"/>
      <c r="K2" s="140"/>
      <c r="L2" s="140"/>
      <c r="M2" s="140"/>
    </row>
    <row r="3" spans="1:13" ht="12.75" customHeight="1" thickBot="1">
      <c r="A3" s="5" t="str">
        <f>týmy!A25</f>
        <v>Starýchfojtů Tomáš</v>
      </c>
      <c r="B3" s="5"/>
      <c r="C3" s="52" t="str">
        <f>týmy!$C$24</f>
        <v>MO ČRS Příbor - Knápek Hooks Team</v>
      </c>
      <c r="D3" s="55">
        <f>týmy!D25</f>
        <v>36</v>
      </c>
      <c r="E3" s="56">
        <f>týmy!E25</f>
        <v>10623</v>
      </c>
      <c r="F3" s="57">
        <f>týmy!F25</f>
        <v>1</v>
      </c>
      <c r="G3" s="58">
        <f>týmy!G25</f>
        <v>16</v>
      </c>
      <c r="H3" s="56">
        <f>týmy!H25</f>
        <v>5056</v>
      </c>
      <c r="I3" s="59">
        <f>týmy!I25</f>
        <v>2</v>
      </c>
      <c r="J3" s="60">
        <f>SUM(D3,G3)</f>
        <v>52</v>
      </c>
      <c r="K3" s="61">
        <f>SUM(E3,H3)</f>
        <v>15679</v>
      </c>
      <c r="L3" s="60">
        <f>SUM(F3,I3)</f>
        <v>3</v>
      </c>
      <c r="M3" s="52">
        <v>1</v>
      </c>
    </row>
    <row r="4" spans="1:13" ht="12.75" customHeight="1" thickBot="1">
      <c r="A4" s="6" t="str">
        <f>týmy!A51</f>
        <v>Rutová Tereza</v>
      </c>
      <c r="B4" s="8"/>
      <c r="C4" s="52" t="str">
        <f>týmy!$C$41</f>
        <v>MO ČRS Zubří - Hends</v>
      </c>
      <c r="D4" s="62">
        <f>týmy!D51</f>
        <v>25</v>
      </c>
      <c r="E4" s="63">
        <f>týmy!E51</f>
        <v>7689</v>
      </c>
      <c r="F4" s="64">
        <f>týmy!F51</f>
        <v>1</v>
      </c>
      <c r="G4" s="65">
        <f>týmy!G51</f>
        <v>18</v>
      </c>
      <c r="H4" s="63">
        <f>týmy!H51</f>
        <v>5442</v>
      </c>
      <c r="I4" s="66">
        <f>týmy!I51</f>
        <v>2</v>
      </c>
      <c r="J4" s="67">
        <f>SUM(D4,G4)</f>
        <v>43</v>
      </c>
      <c r="K4" s="68">
        <f>SUM(E4,H4)</f>
        <v>13131</v>
      </c>
      <c r="L4" s="67">
        <f>SUM(F4,I4)</f>
        <v>3</v>
      </c>
      <c r="M4" s="53">
        <v>2</v>
      </c>
    </row>
    <row r="5" spans="1:13" ht="12.75" customHeight="1" thickBot="1">
      <c r="A5" s="6" t="str">
        <f>týmy!A37</f>
        <v>Pleskač Antonín</v>
      </c>
      <c r="B5" s="8"/>
      <c r="C5" s="52" t="str">
        <f>týmy!$C$37</f>
        <v>MO ČRS Chotěboř</v>
      </c>
      <c r="D5" s="62">
        <f>týmy!D37</f>
        <v>36</v>
      </c>
      <c r="E5" s="63">
        <f>týmy!E37</f>
        <v>10498</v>
      </c>
      <c r="F5" s="64">
        <f>týmy!F37</f>
        <v>1</v>
      </c>
      <c r="G5" s="65">
        <f>týmy!G37</f>
        <v>17</v>
      </c>
      <c r="H5" s="63">
        <f>týmy!H37</f>
        <v>5201</v>
      </c>
      <c r="I5" s="66">
        <f>týmy!I37</f>
        <v>3</v>
      </c>
      <c r="J5" s="67">
        <f>SUM(D5,G5)</f>
        <v>53</v>
      </c>
      <c r="K5" s="68">
        <f>SUM(E5,H5)</f>
        <v>15699</v>
      </c>
      <c r="L5" s="67">
        <f>SUM(F5,I5)</f>
        <v>4</v>
      </c>
      <c r="M5" s="53">
        <v>3</v>
      </c>
    </row>
    <row r="6" spans="1:13" ht="12.75" customHeight="1">
      <c r="A6" s="6" t="str">
        <f>týmy!A19</f>
        <v>Závodník Radek</v>
      </c>
      <c r="B6" s="8"/>
      <c r="C6" s="52" t="str">
        <f>týmy!$C$16</f>
        <v>ČRS MK Metuje</v>
      </c>
      <c r="D6" s="62">
        <f>týmy!D19</f>
        <v>21</v>
      </c>
      <c r="E6" s="63">
        <f>týmy!E19</f>
        <v>6618</v>
      </c>
      <c r="F6" s="64">
        <f>týmy!F19</f>
        <v>2</v>
      </c>
      <c r="G6" s="65">
        <f>týmy!G19</f>
        <v>17</v>
      </c>
      <c r="H6" s="63">
        <f>týmy!H19</f>
        <v>4910</v>
      </c>
      <c r="I6" s="66">
        <f>týmy!I19</f>
        <v>2</v>
      </c>
      <c r="J6" s="67">
        <f>SUM(D6,G6)</f>
        <v>38</v>
      </c>
      <c r="K6" s="68">
        <f>SUM(E6,H6)</f>
        <v>11528</v>
      </c>
      <c r="L6" s="67">
        <f>SUM(F6,I6)</f>
        <v>4</v>
      </c>
      <c r="M6" s="53">
        <v>4</v>
      </c>
    </row>
    <row r="7" spans="1:13" ht="12.75" customHeight="1">
      <c r="A7" s="6" t="str">
        <f>týmy!A44</f>
        <v>Adam Jakub</v>
      </c>
      <c r="B7" s="6"/>
      <c r="C7" s="53" t="str">
        <f>týmy!$C$41</f>
        <v>MO ČRS Zubří - Hends</v>
      </c>
      <c r="D7" s="62">
        <f>týmy!D44</f>
        <v>30</v>
      </c>
      <c r="E7" s="63">
        <f>týmy!E44</f>
        <v>9356</v>
      </c>
      <c r="F7" s="64">
        <f>týmy!F44</f>
        <v>1</v>
      </c>
      <c r="G7" s="65">
        <f>týmy!G44</f>
        <v>14</v>
      </c>
      <c r="H7" s="63">
        <f>týmy!H44</f>
        <v>4341</v>
      </c>
      <c r="I7" s="66">
        <f>týmy!I44</f>
        <v>4</v>
      </c>
      <c r="J7" s="67">
        <f>SUM(D7,G7)</f>
        <v>44</v>
      </c>
      <c r="K7" s="68">
        <f>SUM(E7,H7)</f>
        <v>13697</v>
      </c>
      <c r="L7" s="67">
        <f>SUM(F7,I7)</f>
        <v>5</v>
      </c>
      <c r="M7" s="53">
        <v>5</v>
      </c>
    </row>
    <row r="8" spans="1:13" ht="12.75" customHeight="1">
      <c r="A8" s="6" t="str">
        <f>týmy!A46</f>
        <v>Sosnowski Martin</v>
      </c>
      <c r="B8" s="6"/>
      <c r="C8" s="53" t="str">
        <f>týmy!$C$37</f>
        <v>MO ČRS Chotěboř</v>
      </c>
      <c r="D8" s="62">
        <f>týmy!D46</f>
        <v>29</v>
      </c>
      <c r="E8" s="63">
        <f>týmy!E46</f>
        <v>8381</v>
      </c>
      <c r="F8" s="64">
        <f>týmy!F46</f>
        <v>2</v>
      </c>
      <c r="G8" s="65">
        <f>týmy!G46</f>
        <v>15</v>
      </c>
      <c r="H8" s="63">
        <f>týmy!H46</f>
        <v>4136</v>
      </c>
      <c r="I8" s="66">
        <f>týmy!I46</f>
        <v>3</v>
      </c>
      <c r="J8" s="67">
        <f>SUM(D8,G8)</f>
        <v>44</v>
      </c>
      <c r="K8" s="68">
        <f>SUM(E8,H8)</f>
        <v>12517</v>
      </c>
      <c r="L8" s="67">
        <f>SUM(F8,I8)</f>
        <v>5</v>
      </c>
      <c r="M8" s="53">
        <v>6</v>
      </c>
    </row>
    <row r="9" spans="1:13" ht="12.75" customHeight="1">
      <c r="A9" s="6" t="str">
        <f>týmy!A40</f>
        <v>Mužík Milan</v>
      </c>
      <c r="B9" s="6"/>
      <c r="C9" s="53" t="str">
        <f>týmy!$C$37</f>
        <v>MO ČRS Chotěboř</v>
      </c>
      <c r="D9" s="62">
        <f>týmy!D40</f>
        <v>17</v>
      </c>
      <c r="E9" s="63">
        <f>týmy!E40</f>
        <v>5348</v>
      </c>
      <c r="F9" s="64">
        <f>týmy!F40</f>
        <v>5</v>
      </c>
      <c r="G9" s="65">
        <f>týmy!G40</f>
        <v>18</v>
      </c>
      <c r="H9" s="63">
        <f>týmy!H40</f>
        <v>5531</v>
      </c>
      <c r="I9" s="66">
        <f>týmy!I40</f>
        <v>1</v>
      </c>
      <c r="J9" s="67">
        <f>SUM(D9,G9)</f>
        <v>35</v>
      </c>
      <c r="K9" s="68">
        <f>SUM(E9,H9)</f>
        <v>10879</v>
      </c>
      <c r="L9" s="67">
        <f>SUM(F9,I9)</f>
        <v>6</v>
      </c>
      <c r="M9" s="53">
        <v>7</v>
      </c>
    </row>
    <row r="10" spans="1:13" ht="12.75" customHeight="1">
      <c r="A10" s="6" t="str">
        <f>týmy!A18</f>
        <v>Huček Petr</v>
      </c>
      <c r="B10" s="6"/>
      <c r="C10" s="53" t="str">
        <f>týmy!$C$16</f>
        <v>ČRS MK Metuje</v>
      </c>
      <c r="D10" s="62">
        <f>týmy!D18</f>
        <v>20</v>
      </c>
      <c r="E10" s="63">
        <f>týmy!E18</f>
        <v>5819</v>
      </c>
      <c r="F10" s="64">
        <f>týmy!F18</f>
        <v>3</v>
      </c>
      <c r="G10" s="65">
        <f>týmy!G18</f>
        <v>13</v>
      </c>
      <c r="H10" s="63">
        <f>týmy!H18</f>
        <v>4215</v>
      </c>
      <c r="I10" s="66">
        <f>týmy!I18</f>
        <v>3</v>
      </c>
      <c r="J10" s="67">
        <f>SUM(D10,G10)</f>
        <v>33</v>
      </c>
      <c r="K10" s="68">
        <f>SUM(E10,H10)</f>
        <v>10034</v>
      </c>
      <c r="L10" s="67">
        <f>SUM(F10,I10)</f>
        <v>6</v>
      </c>
      <c r="M10" s="53">
        <v>8</v>
      </c>
    </row>
    <row r="11" spans="1:13" ht="12.75" customHeight="1">
      <c r="A11" s="6" t="str">
        <f>týmy!A24</f>
        <v>Cieslar Tomáš</v>
      </c>
      <c r="B11" s="6"/>
      <c r="C11" s="53" t="str">
        <f>týmy!$C$24</f>
        <v>MO ČRS Příbor - Knápek Hooks Team</v>
      </c>
      <c r="D11" s="62">
        <f>týmy!D24</f>
        <v>30</v>
      </c>
      <c r="E11" s="63">
        <f>týmy!E24</f>
        <v>8218</v>
      </c>
      <c r="F11" s="64">
        <f>týmy!F24</f>
        <v>5</v>
      </c>
      <c r="G11" s="65">
        <f>týmy!G24</f>
        <v>22</v>
      </c>
      <c r="H11" s="63">
        <f>týmy!H24</f>
        <v>6742</v>
      </c>
      <c r="I11" s="66">
        <f>týmy!I24</f>
        <v>1</v>
      </c>
      <c r="J11" s="67">
        <f>SUM(D11,G11)</f>
        <v>52</v>
      </c>
      <c r="K11" s="68">
        <f>SUM(E11,H11)</f>
        <v>14960</v>
      </c>
      <c r="L11" s="67">
        <f>SUM(F11,I11)</f>
        <v>6</v>
      </c>
      <c r="M11" s="53">
        <v>9</v>
      </c>
    </row>
    <row r="12" spans="1:13" ht="12.75" customHeight="1">
      <c r="A12" s="6" t="str">
        <f>týmy!A41</f>
        <v>Melnar Michal</v>
      </c>
      <c r="B12" s="6"/>
      <c r="C12" s="53" t="str">
        <f>týmy!$C$41</f>
        <v>MO ČRS Zubří - Hends</v>
      </c>
      <c r="D12" s="62">
        <f>týmy!D41</f>
        <v>32</v>
      </c>
      <c r="E12" s="63">
        <f>týmy!E41</f>
        <v>9263</v>
      </c>
      <c r="F12" s="64">
        <f>týmy!F41</f>
        <v>2</v>
      </c>
      <c r="G12" s="65">
        <f>týmy!G41</f>
        <v>14</v>
      </c>
      <c r="H12" s="63">
        <f>týmy!H41</f>
        <v>4253</v>
      </c>
      <c r="I12" s="66">
        <f>týmy!I41</f>
        <v>5</v>
      </c>
      <c r="J12" s="67">
        <f>SUM(D12,G12)</f>
        <v>46</v>
      </c>
      <c r="K12" s="68">
        <f>SUM(E12,H12)</f>
        <v>13516</v>
      </c>
      <c r="L12" s="67">
        <f>SUM(F12,I12)</f>
        <v>7</v>
      </c>
      <c r="M12" s="53">
        <v>10</v>
      </c>
    </row>
    <row r="13" spans="1:13" ht="12.75" customHeight="1">
      <c r="A13" s="6" t="str">
        <f>týmy!A27</f>
        <v>Švub Dominik</v>
      </c>
      <c r="B13" s="6"/>
      <c r="C13" s="53" t="str">
        <f>týmy!$C$24</f>
        <v>MO ČRS Příbor - Knápek Hooks Team</v>
      </c>
      <c r="D13" s="62">
        <f>týmy!D27</f>
        <v>19</v>
      </c>
      <c r="E13" s="63">
        <f>týmy!E27</f>
        <v>5682</v>
      </c>
      <c r="F13" s="64">
        <f>týmy!F27</f>
        <v>4</v>
      </c>
      <c r="G13" s="65">
        <f>týmy!G27</f>
        <v>16</v>
      </c>
      <c r="H13" s="63">
        <f>týmy!H27</f>
        <v>4761</v>
      </c>
      <c r="I13" s="66">
        <f>týmy!I27</f>
        <v>3</v>
      </c>
      <c r="J13" s="67">
        <f>SUM(D13,G13)</f>
        <v>35</v>
      </c>
      <c r="K13" s="68">
        <f>SUM(E13,H13)</f>
        <v>10443</v>
      </c>
      <c r="L13" s="67">
        <f>SUM(F13,I13)</f>
        <v>7</v>
      </c>
      <c r="M13" s="53">
        <v>11</v>
      </c>
    </row>
    <row r="14" spans="1:13" ht="12.75" customHeight="1">
      <c r="A14" s="6" t="str">
        <f>týmy!A34</f>
        <v>Hopp Roman</v>
      </c>
      <c r="B14" s="6"/>
      <c r="C14" s="53" t="str">
        <f>týmy!$C$32</f>
        <v>MO ČRS Havířov</v>
      </c>
      <c r="D14" s="62">
        <f>týmy!D34</f>
        <v>20</v>
      </c>
      <c r="E14" s="63">
        <f>týmy!E34</f>
        <v>5949</v>
      </c>
      <c r="F14" s="64">
        <f>týmy!F34</f>
        <v>2</v>
      </c>
      <c r="G14" s="65">
        <f>týmy!G34</f>
        <v>10</v>
      </c>
      <c r="H14" s="63">
        <f>týmy!H34</f>
        <v>3185</v>
      </c>
      <c r="I14" s="66">
        <f>týmy!I34</f>
        <v>6</v>
      </c>
      <c r="J14" s="67">
        <f>SUM(D14,G14)</f>
        <v>30</v>
      </c>
      <c r="K14" s="68">
        <f>SUM(E14,H14)</f>
        <v>9134</v>
      </c>
      <c r="L14" s="67">
        <f>SUM(F14,I14)</f>
        <v>8</v>
      </c>
      <c r="M14" s="53">
        <v>12</v>
      </c>
    </row>
    <row r="15" spans="1:13" ht="12.75" customHeight="1">
      <c r="A15" s="6" t="str">
        <f>týmy!A9</f>
        <v>Hátle Roman</v>
      </c>
      <c r="B15" s="6"/>
      <c r="C15" s="53" t="str">
        <f>týmy!$C$8</f>
        <v>MO ČRS Praha Vinohrady "B"</v>
      </c>
      <c r="D15" s="62">
        <f>týmy!D9</f>
        <v>17</v>
      </c>
      <c r="E15" s="63">
        <f>týmy!E9</f>
        <v>5175</v>
      </c>
      <c r="F15" s="64">
        <f>týmy!F9</f>
        <v>8</v>
      </c>
      <c r="G15" s="65">
        <f>týmy!G9</f>
        <v>21</v>
      </c>
      <c r="H15" s="63">
        <f>týmy!H9</f>
        <v>6674</v>
      </c>
      <c r="I15" s="66">
        <f>týmy!I9</f>
        <v>1</v>
      </c>
      <c r="J15" s="67">
        <f>SUM(D15,G15)</f>
        <v>38</v>
      </c>
      <c r="K15" s="68">
        <f>SUM(E15,H15)</f>
        <v>11849</v>
      </c>
      <c r="L15" s="67">
        <f>SUM(F15,I15)</f>
        <v>9</v>
      </c>
      <c r="M15" s="53">
        <v>13</v>
      </c>
    </row>
    <row r="16" spans="1:13" ht="12.75" customHeight="1">
      <c r="A16" s="6" t="str">
        <f>týmy!A33</f>
        <v>Oliva Jan</v>
      </c>
      <c r="B16" s="6"/>
      <c r="C16" s="53" t="str">
        <f>týmy!$C$32</f>
        <v>MO ČRS Havířov</v>
      </c>
      <c r="D16" s="62">
        <f>týmy!D33</f>
        <v>21</v>
      </c>
      <c r="E16" s="63">
        <f>týmy!E33</f>
        <v>6437</v>
      </c>
      <c r="F16" s="64">
        <f>týmy!F33</f>
        <v>5</v>
      </c>
      <c r="G16" s="65">
        <f>týmy!G33</f>
        <v>13</v>
      </c>
      <c r="H16" s="63">
        <f>týmy!H33</f>
        <v>3940</v>
      </c>
      <c r="I16" s="66">
        <f>týmy!I33</f>
        <v>4</v>
      </c>
      <c r="J16" s="67">
        <f>SUM(D16,G16)</f>
        <v>34</v>
      </c>
      <c r="K16" s="68">
        <f>SUM(E16,H16)</f>
        <v>10377</v>
      </c>
      <c r="L16" s="67">
        <f>SUM(F16,I16)</f>
        <v>9</v>
      </c>
      <c r="M16" s="53">
        <v>14</v>
      </c>
    </row>
    <row r="17" spans="1:13" ht="12.75" customHeight="1">
      <c r="A17" s="6" t="str">
        <f>týmy!A28</f>
        <v>Plaskura Petr</v>
      </c>
      <c r="B17" s="6"/>
      <c r="C17" s="53" t="str">
        <f>týmy!$C$28</f>
        <v>MO ČRS Hranice - Muškaři Hranice</v>
      </c>
      <c r="D17" s="62">
        <f>týmy!D28</f>
        <v>29</v>
      </c>
      <c r="E17" s="63">
        <f>týmy!E28</f>
        <v>8634</v>
      </c>
      <c r="F17" s="64">
        <f>týmy!F28</f>
        <v>4</v>
      </c>
      <c r="G17" s="65">
        <f>týmy!G28</f>
        <v>13</v>
      </c>
      <c r="H17" s="63">
        <f>týmy!H28</f>
        <v>3907</v>
      </c>
      <c r="I17" s="66">
        <f>týmy!I28</f>
        <v>6</v>
      </c>
      <c r="J17" s="67">
        <f>SUM(D17,G17)</f>
        <v>42</v>
      </c>
      <c r="K17" s="68">
        <f>SUM(E17,H17)</f>
        <v>12541</v>
      </c>
      <c r="L17" s="67">
        <f>SUM(F17,I17)</f>
        <v>10</v>
      </c>
      <c r="M17" s="53">
        <v>15</v>
      </c>
    </row>
    <row r="18" spans="1:13" ht="12.75" customHeight="1">
      <c r="A18" s="6" t="str">
        <f>týmy!A12</f>
        <v>Bartoň Jiří</v>
      </c>
      <c r="B18" s="6"/>
      <c r="C18" s="53" t="str">
        <f>týmy!$C$12</f>
        <v>MO ČRS Hradec Králové</v>
      </c>
      <c r="D18" s="62">
        <f>týmy!D12</f>
        <v>20</v>
      </c>
      <c r="E18" s="63">
        <f>týmy!E12</f>
        <v>5703</v>
      </c>
      <c r="F18" s="64">
        <f>týmy!F12</f>
        <v>8</v>
      </c>
      <c r="G18" s="65">
        <f>týmy!G12</f>
        <v>19</v>
      </c>
      <c r="H18" s="63">
        <f>týmy!H12</f>
        <v>5713</v>
      </c>
      <c r="I18" s="66">
        <f>týmy!I12</f>
        <v>2</v>
      </c>
      <c r="J18" s="67">
        <f>SUM(D18,G18)</f>
        <v>39</v>
      </c>
      <c r="K18" s="68">
        <f>SUM(E18,H18)</f>
        <v>11416</v>
      </c>
      <c r="L18" s="67">
        <f>SUM(F18,I18)</f>
        <v>10</v>
      </c>
      <c r="M18" s="53">
        <v>16</v>
      </c>
    </row>
    <row r="19" spans="1:13" ht="12.75" customHeight="1">
      <c r="A19" s="6" t="str">
        <f>týmy!A43</f>
        <v>Šustek Jaroslav</v>
      </c>
      <c r="B19" s="6"/>
      <c r="C19" s="53" t="str">
        <f>týmy!$C$41</f>
        <v>MO ČRS Zubří - Hends</v>
      </c>
      <c r="D19" s="62">
        <f>týmy!D43</f>
        <v>10</v>
      </c>
      <c r="E19" s="63">
        <f>týmy!E43</f>
        <v>3123</v>
      </c>
      <c r="F19" s="64">
        <f>týmy!F43</f>
        <v>9</v>
      </c>
      <c r="G19" s="65">
        <f>týmy!G43</f>
        <v>17</v>
      </c>
      <c r="H19" s="63">
        <f>týmy!H43</f>
        <v>5448</v>
      </c>
      <c r="I19" s="66">
        <f>týmy!I43</f>
        <v>1</v>
      </c>
      <c r="J19" s="67">
        <f>SUM(D19,G19)</f>
        <v>27</v>
      </c>
      <c r="K19" s="68">
        <f>SUM(E19,H19)</f>
        <v>8571</v>
      </c>
      <c r="L19" s="67">
        <f>SUM(F19,I19)</f>
        <v>10</v>
      </c>
      <c r="M19" s="53">
        <v>17</v>
      </c>
    </row>
    <row r="20" spans="1:13" ht="12.75" customHeight="1">
      <c r="A20" s="6" t="str">
        <f>týmy!A39</f>
        <v>Štěpánek Martin ml.</v>
      </c>
      <c r="B20" s="6"/>
      <c r="C20" s="53" t="str">
        <f>týmy!$C$37</f>
        <v>MO ČRS Chotěboř</v>
      </c>
      <c r="D20" s="62">
        <f>týmy!D39</f>
        <v>15</v>
      </c>
      <c r="E20" s="63">
        <f>týmy!E39</f>
        <v>4480</v>
      </c>
      <c r="F20" s="64">
        <f>týmy!F39</f>
        <v>5</v>
      </c>
      <c r="G20" s="65">
        <f>týmy!G39</f>
        <v>11</v>
      </c>
      <c r="H20" s="63">
        <f>týmy!H39</f>
        <v>3583</v>
      </c>
      <c r="I20" s="66">
        <f>týmy!I39</f>
        <v>5</v>
      </c>
      <c r="J20" s="67">
        <f>SUM(D20,G20)</f>
        <v>26</v>
      </c>
      <c r="K20" s="68">
        <f>SUM(E20,H20)</f>
        <v>8063</v>
      </c>
      <c r="L20" s="67">
        <f>SUM(F20,I20)</f>
        <v>10</v>
      </c>
      <c r="M20" s="53">
        <v>18</v>
      </c>
    </row>
    <row r="21" spans="1:13" ht="12.75" customHeight="1">
      <c r="A21" s="6" t="str">
        <f>týmy!A22</f>
        <v>Svrček Daniel</v>
      </c>
      <c r="B21" s="6"/>
      <c r="C21" s="53" t="str">
        <f>týmy!$C$20</f>
        <v>MK Jaroměř - Česká Skalice "B"</v>
      </c>
      <c r="D21" s="62">
        <f>týmy!D22</f>
        <v>14</v>
      </c>
      <c r="E21" s="63">
        <f>týmy!E22</f>
        <v>4349</v>
      </c>
      <c r="F21" s="64">
        <f>týmy!F22</f>
        <v>6</v>
      </c>
      <c r="G21" s="65">
        <f>týmy!G22</f>
        <v>12</v>
      </c>
      <c r="H21" s="63">
        <f>týmy!H22</f>
        <v>3689</v>
      </c>
      <c r="I21" s="66">
        <f>týmy!I22</f>
        <v>4</v>
      </c>
      <c r="J21" s="67">
        <f>SUM(D21,G21)</f>
        <v>26</v>
      </c>
      <c r="K21" s="68">
        <f>SUM(E21,H21)</f>
        <v>8038</v>
      </c>
      <c r="L21" s="67">
        <f>SUM(F21,I21)</f>
        <v>10</v>
      </c>
      <c r="M21" s="53">
        <v>19</v>
      </c>
    </row>
    <row r="22" spans="1:13" ht="12.75" customHeight="1">
      <c r="A22" s="6" t="str">
        <f>týmy!A50</f>
        <v>Červenka Petr</v>
      </c>
      <c r="B22" s="6"/>
      <c r="C22" s="53" t="str">
        <f>týmy!$C$41</f>
        <v>MO ČRS Zubří - Hends</v>
      </c>
      <c r="D22" s="62">
        <f>týmy!D50</f>
        <v>25</v>
      </c>
      <c r="E22" s="63">
        <f>týmy!E50</f>
        <v>7724</v>
      </c>
      <c r="F22" s="64">
        <f>týmy!F50</f>
        <v>3</v>
      </c>
      <c r="G22" s="65">
        <f>týmy!G50</f>
        <v>11</v>
      </c>
      <c r="H22" s="63">
        <f>týmy!H50</f>
        <v>6058</v>
      </c>
      <c r="I22" s="66">
        <f>týmy!I50</f>
        <v>8</v>
      </c>
      <c r="J22" s="67">
        <f>SUM(D22,G22)</f>
        <v>36</v>
      </c>
      <c r="K22" s="68">
        <f>SUM(E22,H22)</f>
        <v>13782</v>
      </c>
      <c r="L22" s="67">
        <f>SUM(F22,I22)</f>
        <v>11</v>
      </c>
      <c r="M22" s="53">
        <v>20</v>
      </c>
    </row>
    <row r="23" spans="1:13" ht="12.75" customHeight="1">
      <c r="A23" s="6" t="str">
        <f>týmy!A20</f>
        <v>Marek Zdeněk</v>
      </c>
      <c r="B23" s="6"/>
      <c r="C23" s="53" t="str">
        <f>týmy!$C$20</f>
        <v>MK Jaroměř - Česká Skalice "B"</v>
      </c>
      <c r="D23" s="62">
        <f>týmy!D20</f>
        <v>22</v>
      </c>
      <c r="E23" s="63">
        <f>týmy!E20</f>
        <v>6255</v>
      </c>
      <c r="F23" s="64">
        <f>týmy!F20</f>
        <v>7</v>
      </c>
      <c r="G23" s="65">
        <f>týmy!G20</f>
        <v>14</v>
      </c>
      <c r="H23" s="63">
        <f>týmy!H20</f>
        <v>4316</v>
      </c>
      <c r="I23" s="66">
        <f>týmy!I20</f>
        <v>4</v>
      </c>
      <c r="J23" s="67">
        <f>SUM(D23,G23)</f>
        <v>36</v>
      </c>
      <c r="K23" s="68">
        <f>SUM(E23,H23)</f>
        <v>10571</v>
      </c>
      <c r="L23" s="67">
        <f>SUM(F23,I23)</f>
        <v>11</v>
      </c>
      <c r="M23" s="53">
        <v>21</v>
      </c>
    </row>
    <row r="24" spans="1:13" ht="12.75" customHeight="1">
      <c r="A24" s="6" t="str">
        <f>týmy!A26</f>
        <v>Jahn Lukáš</v>
      </c>
      <c r="B24" s="6"/>
      <c r="C24" s="53" t="str">
        <f>týmy!$C$24</f>
        <v>MO ČRS Příbor - Knápek Hooks Team</v>
      </c>
      <c r="D24" s="62">
        <f>týmy!D26</f>
        <v>18</v>
      </c>
      <c r="E24" s="63">
        <f>týmy!E26</f>
        <v>5241</v>
      </c>
      <c r="F24" s="64">
        <f>týmy!F26</f>
        <v>4</v>
      </c>
      <c r="G24" s="65">
        <f>týmy!G26</f>
        <v>10</v>
      </c>
      <c r="H24" s="63">
        <f>týmy!H26</f>
        <v>3031</v>
      </c>
      <c r="I24" s="66">
        <f>týmy!I26</f>
        <v>7</v>
      </c>
      <c r="J24" s="67">
        <f>SUM(D24,G24)</f>
        <v>28</v>
      </c>
      <c r="K24" s="68">
        <f>SUM(E24,H24)</f>
        <v>8272</v>
      </c>
      <c r="L24" s="67">
        <f>SUM(F24,I24)</f>
        <v>11</v>
      </c>
      <c r="M24" s="53">
        <v>22</v>
      </c>
    </row>
    <row r="25" spans="1:13" ht="12.75" customHeight="1">
      <c r="A25" s="6" t="str">
        <f>týmy!A29</f>
        <v>Švihálek Zdeněk</v>
      </c>
      <c r="B25" s="6"/>
      <c r="C25" s="53" t="str">
        <f>týmy!$C$28</f>
        <v>MO ČRS Hranice - Muškaři Hranice</v>
      </c>
      <c r="D25" s="62">
        <f>týmy!D29</f>
        <v>19</v>
      </c>
      <c r="E25" s="63">
        <f>týmy!E29</f>
        <v>5413</v>
      </c>
      <c r="F25" s="64">
        <f>týmy!F29</f>
        <v>7</v>
      </c>
      <c r="G25" s="65">
        <f>týmy!G29</f>
        <v>12</v>
      </c>
      <c r="H25" s="63">
        <f>týmy!H29</f>
        <v>3602</v>
      </c>
      <c r="I25" s="66">
        <f>týmy!I29</f>
        <v>5</v>
      </c>
      <c r="J25" s="67">
        <f>SUM(D25,G25)</f>
        <v>31</v>
      </c>
      <c r="K25" s="68">
        <f>SUM(E25,H25)</f>
        <v>9015</v>
      </c>
      <c r="L25" s="67">
        <f>SUM(F25,I25)</f>
        <v>12</v>
      </c>
      <c r="M25" s="53">
        <v>23</v>
      </c>
    </row>
    <row r="26" spans="1:13" ht="12.75" customHeight="1">
      <c r="A26" s="6" t="str">
        <f>týmy!A49</f>
        <v>Langer Tomáš</v>
      </c>
      <c r="B26" s="6"/>
      <c r="C26" s="53" t="str">
        <f>týmy!$C$41</f>
        <v>MO ČRS Zubří - Hends</v>
      </c>
      <c r="D26" s="62">
        <f>týmy!D49</f>
        <v>29</v>
      </c>
      <c r="E26" s="63">
        <f>týmy!E49</f>
        <v>8656</v>
      </c>
      <c r="F26" s="64">
        <f>týmy!F49</f>
        <v>3</v>
      </c>
      <c r="G26" s="65">
        <f>týmy!G49</f>
        <v>6</v>
      </c>
      <c r="H26" s="63">
        <f>týmy!H49</f>
        <v>1763</v>
      </c>
      <c r="I26" s="66">
        <f>týmy!I49</f>
        <v>10</v>
      </c>
      <c r="J26" s="67">
        <f>SUM(D26,G26)</f>
        <v>35</v>
      </c>
      <c r="K26" s="68">
        <f>SUM(E26,H26)</f>
        <v>10419</v>
      </c>
      <c r="L26" s="67">
        <f>SUM(F26,I26)</f>
        <v>13</v>
      </c>
      <c r="M26" s="53">
        <v>24</v>
      </c>
    </row>
    <row r="27" spans="1:13" ht="12.75" customHeight="1">
      <c r="A27" s="6" t="str">
        <f>týmy!A17</f>
        <v>Slaninka Jan</v>
      </c>
      <c r="B27" s="6"/>
      <c r="C27" s="53" t="str">
        <f>týmy!$C$16</f>
        <v>ČRS MK Metuje</v>
      </c>
      <c r="D27" s="62">
        <f>týmy!D17</f>
        <v>24</v>
      </c>
      <c r="E27" s="63">
        <f>týmy!E17</f>
        <v>7111</v>
      </c>
      <c r="F27" s="64">
        <f>týmy!F17</f>
        <v>4</v>
      </c>
      <c r="G27" s="65">
        <f>týmy!G17</f>
        <v>9</v>
      </c>
      <c r="H27" s="63">
        <f>týmy!H17</f>
        <v>2637</v>
      </c>
      <c r="I27" s="66">
        <f>týmy!I17</f>
        <v>9</v>
      </c>
      <c r="J27" s="67">
        <f>SUM(D27,G27)</f>
        <v>33</v>
      </c>
      <c r="K27" s="68">
        <f>SUM(E27,H27)</f>
        <v>9748</v>
      </c>
      <c r="L27" s="67">
        <f>SUM(F27,I27)</f>
        <v>13</v>
      </c>
      <c r="M27" s="53">
        <v>25</v>
      </c>
    </row>
    <row r="28" spans="1:13" ht="12.75" customHeight="1">
      <c r="A28" s="6" t="str">
        <f>týmy!A52</f>
        <v>Svašek Filip</v>
      </c>
      <c r="B28" s="6"/>
      <c r="C28" s="53" t="str">
        <f>týmy!$C$41</f>
        <v>MO ČRS Zubří - Hends</v>
      </c>
      <c r="D28" s="62">
        <f>týmy!D52</f>
        <v>11</v>
      </c>
      <c r="E28" s="63">
        <f>týmy!E52</f>
        <v>3463</v>
      </c>
      <c r="F28" s="64">
        <f>týmy!F52</f>
        <v>9</v>
      </c>
      <c r="G28" s="65">
        <f>týmy!G52</f>
        <v>13</v>
      </c>
      <c r="H28" s="63">
        <f>týmy!H52</f>
        <v>3908</v>
      </c>
      <c r="I28" s="66">
        <f>týmy!I52</f>
        <v>5</v>
      </c>
      <c r="J28" s="67">
        <f>SUM(D28,G28)</f>
        <v>24</v>
      </c>
      <c r="K28" s="68">
        <f>SUM(E28,H28)</f>
        <v>7371</v>
      </c>
      <c r="L28" s="67">
        <f>SUM(F28,I28)</f>
        <v>14</v>
      </c>
      <c r="M28" s="53">
        <v>26</v>
      </c>
    </row>
    <row r="29" spans="1:13" ht="12.75" customHeight="1">
      <c r="A29" s="6" t="str">
        <f>týmy!A23</f>
        <v>Kynšt Daniel</v>
      </c>
      <c r="B29" s="6"/>
      <c r="C29" s="53" t="str">
        <f>týmy!$C$20</f>
        <v>MK Jaroměř - Česká Skalice "B"</v>
      </c>
      <c r="D29" s="62">
        <f>týmy!D23</f>
        <v>14</v>
      </c>
      <c r="E29" s="63">
        <f>týmy!E23</f>
        <v>4325</v>
      </c>
      <c r="F29" s="64">
        <f>týmy!F23</f>
        <v>7</v>
      </c>
      <c r="G29" s="65">
        <f>týmy!G23</f>
        <v>9</v>
      </c>
      <c r="H29" s="63">
        <f>týmy!H23</f>
        <v>2661</v>
      </c>
      <c r="I29" s="66">
        <f>týmy!I23</f>
        <v>7</v>
      </c>
      <c r="J29" s="67">
        <f>SUM(D29,G29)</f>
        <v>23</v>
      </c>
      <c r="K29" s="68">
        <f>SUM(E29,H29)</f>
        <v>6986</v>
      </c>
      <c r="L29" s="67">
        <f>SUM(F29,I29)</f>
        <v>14</v>
      </c>
      <c r="M29" s="53">
        <v>27</v>
      </c>
    </row>
    <row r="30" spans="1:13" ht="12.75" customHeight="1">
      <c r="A30" s="6" t="str">
        <f>týmy!A31</f>
        <v>Budík Petr</v>
      </c>
      <c r="B30" s="6"/>
      <c r="C30" s="53" t="str">
        <f>týmy!$C$28</f>
        <v>MO ČRS Hranice - Muškaři Hranice</v>
      </c>
      <c r="D30" s="62">
        <f>týmy!D31</f>
        <v>12</v>
      </c>
      <c r="E30" s="63">
        <f>týmy!E31</f>
        <v>3910</v>
      </c>
      <c r="F30" s="64">
        <f>týmy!F31</f>
        <v>8</v>
      </c>
      <c r="G30" s="65">
        <f>týmy!G31</f>
        <v>11</v>
      </c>
      <c r="H30" s="63">
        <f>týmy!H31</f>
        <v>2717</v>
      </c>
      <c r="I30" s="66">
        <f>týmy!I31</f>
        <v>6</v>
      </c>
      <c r="J30" s="67">
        <f>SUM(D30,G30)</f>
        <v>23</v>
      </c>
      <c r="K30" s="68">
        <f>SUM(E30,H30)</f>
        <v>6627</v>
      </c>
      <c r="L30" s="67">
        <f>SUM(F30,I30)</f>
        <v>14</v>
      </c>
      <c r="M30" s="53">
        <v>28</v>
      </c>
    </row>
    <row r="31" spans="1:13" ht="12.75" customHeight="1">
      <c r="A31" s="6" t="str">
        <f>týmy!A5</f>
        <v>Střalka Lukáš</v>
      </c>
      <c r="B31" s="6"/>
      <c r="C31" s="53" t="str">
        <f>týmy!$C$4</f>
        <v>MO ČRS Příbor</v>
      </c>
      <c r="D31" s="62">
        <f>týmy!D5</f>
        <v>17</v>
      </c>
      <c r="E31" s="63">
        <f>týmy!E5</f>
        <v>5051</v>
      </c>
      <c r="F31" s="64">
        <f>týmy!F5</f>
        <v>9</v>
      </c>
      <c r="G31" s="65">
        <f>týmy!G5</f>
        <v>11</v>
      </c>
      <c r="H31" s="63">
        <f>týmy!H5</f>
        <v>3141</v>
      </c>
      <c r="I31" s="66">
        <f>týmy!I5</f>
        <v>7</v>
      </c>
      <c r="J31" s="67">
        <f>SUM(D31,G31)</f>
        <v>28</v>
      </c>
      <c r="K31" s="68">
        <f>SUM(E31,H31)</f>
        <v>8192</v>
      </c>
      <c r="L31" s="67">
        <f>SUM(F31,I31)</f>
        <v>16</v>
      </c>
      <c r="M31" s="53">
        <v>29</v>
      </c>
    </row>
    <row r="32" spans="1:13" ht="12.75" customHeight="1">
      <c r="A32" s="6" t="str">
        <f>týmy!A14</f>
        <v>Vašata Dan</v>
      </c>
      <c r="B32" s="6"/>
      <c r="C32" s="53" t="str">
        <f>týmy!$C$12</f>
        <v>MO ČRS Hradec Králové</v>
      </c>
      <c r="D32" s="62">
        <f>týmy!D14</f>
        <v>12</v>
      </c>
      <c r="E32" s="63">
        <f>týmy!E14</f>
        <v>3451</v>
      </c>
      <c r="F32" s="64">
        <f>týmy!F14</f>
        <v>7</v>
      </c>
      <c r="G32" s="65">
        <f>týmy!G14</f>
        <v>8</v>
      </c>
      <c r="H32" s="63">
        <f>týmy!H14</f>
        <v>2424</v>
      </c>
      <c r="I32" s="66">
        <f>týmy!I14</f>
        <v>9</v>
      </c>
      <c r="J32" s="67">
        <f>SUM(D32,G32)</f>
        <v>20</v>
      </c>
      <c r="K32" s="68">
        <f>SUM(E32,H32)</f>
        <v>5875</v>
      </c>
      <c r="L32" s="67">
        <f>SUM(F32,I32)</f>
        <v>16</v>
      </c>
      <c r="M32" s="53">
        <v>30</v>
      </c>
    </row>
    <row r="33" spans="1:13" ht="12.75" customHeight="1">
      <c r="A33" s="6" t="str">
        <f>týmy!A42</f>
        <v>Adam František</v>
      </c>
      <c r="B33" s="6"/>
      <c r="C33" s="53" t="str">
        <f>týmy!$C$41</f>
        <v>MO ČRS Zubří - Hends</v>
      </c>
      <c r="D33" s="62">
        <f>týmy!D42</f>
        <v>16</v>
      </c>
      <c r="E33" s="63">
        <f>týmy!E42</f>
        <v>4791</v>
      </c>
      <c r="F33" s="64">
        <f>týmy!F42</f>
        <v>11</v>
      </c>
      <c r="G33" s="65">
        <f>týmy!G42</f>
        <v>11</v>
      </c>
      <c r="H33" s="63">
        <f>týmy!H42</f>
        <v>3441</v>
      </c>
      <c r="I33" s="66">
        <f>týmy!I42</f>
        <v>6</v>
      </c>
      <c r="J33" s="67">
        <f>SUM(D33,G33)</f>
        <v>27</v>
      </c>
      <c r="K33" s="68">
        <f>SUM(E33,H33)</f>
        <v>8232</v>
      </c>
      <c r="L33" s="67">
        <f>SUM(F33,I33)</f>
        <v>17</v>
      </c>
      <c r="M33" s="53">
        <v>31</v>
      </c>
    </row>
    <row r="34" spans="1:13" ht="12.75" customHeight="1">
      <c r="A34" s="6" t="str">
        <f>týmy!A13</f>
        <v>Staněk Petr</v>
      </c>
      <c r="B34" s="6"/>
      <c r="C34" s="53" t="str">
        <f>týmy!$C$12</f>
        <v>MO ČRS Hradec Králové</v>
      </c>
      <c r="D34" s="62">
        <f>týmy!D13</f>
        <v>20</v>
      </c>
      <c r="E34" s="63">
        <f>týmy!E13</f>
        <v>5693</v>
      </c>
      <c r="F34" s="64">
        <f>týmy!F13</f>
        <v>6</v>
      </c>
      <c r="G34" s="65">
        <f>týmy!G13</f>
        <v>6</v>
      </c>
      <c r="H34" s="63">
        <f>týmy!H13</f>
        <v>1742</v>
      </c>
      <c r="I34" s="66">
        <f>týmy!I13</f>
        <v>11</v>
      </c>
      <c r="J34" s="67">
        <f>SUM(D34,G34)</f>
        <v>26</v>
      </c>
      <c r="K34" s="68">
        <f>SUM(E34,H34)</f>
        <v>7435</v>
      </c>
      <c r="L34" s="67">
        <f>SUM(F34,I34)</f>
        <v>17</v>
      </c>
      <c r="M34" s="53">
        <v>32</v>
      </c>
    </row>
    <row r="35" spans="1:13" ht="12.75" customHeight="1">
      <c r="A35" s="6" t="str">
        <f>týmy!A11</f>
        <v>Černík Petr</v>
      </c>
      <c r="B35" s="6"/>
      <c r="C35" s="53" t="str">
        <f>týmy!$C$8</f>
        <v>MO ČRS Praha Vinohrady "B"</v>
      </c>
      <c r="D35" s="62">
        <f>týmy!D11</f>
        <v>17</v>
      </c>
      <c r="E35" s="63">
        <f>týmy!E11</f>
        <v>5205</v>
      </c>
      <c r="F35" s="64">
        <f>týmy!F11</f>
        <v>6</v>
      </c>
      <c r="G35" s="65">
        <f>týmy!G11</f>
        <v>5</v>
      </c>
      <c r="H35" s="63">
        <f>týmy!H11</f>
        <v>1423</v>
      </c>
      <c r="I35" s="66">
        <f>týmy!I11</f>
        <v>11</v>
      </c>
      <c r="J35" s="67">
        <f>SUM(D35,G35)</f>
        <v>22</v>
      </c>
      <c r="K35" s="68">
        <f>SUM(E35,H35)</f>
        <v>6628</v>
      </c>
      <c r="L35" s="67">
        <f>SUM(F35,I35)</f>
        <v>17</v>
      </c>
      <c r="M35" s="53">
        <v>33</v>
      </c>
    </row>
    <row r="36" spans="1:13" ht="12.75" customHeight="1">
      <c r="A36" s="6" t="str">
        <f>týmy!A32</f>
        <v>Šebesta Roman</v>
      </c>
      <c r="B36" s="6"/>
      <c r="C36" s="53" t="str">
        <f>týmy!$C$32</f>
        <v>MO ČRS Havířov</v>
      </c>
      <c r="D36" s="62">
        <f>týmy!D32</f>
        <v>21</v>
      </c>
      <c r="E36" s="63">
        <f>týmy!E32</f>
        <v>6468</v>
      </c>
      <c r="F36" s="64">
        <f>týmy!F32</f>
        <v>6</v>
      </c>
      <c r="G36" s="65">
        <f>týmy!G32</f>
        <v>2</v>
      </c>
      <c r="H36" s="63">
        <f>týmy!H32</f>
        <v>611</v>
      </c>
      <c r="I36" s="66">
        <f>týmy!I32</f>
        <v>12</v>
      </c>
      <c r="J36" s="67">
        <f>SUM(D36,G36)</f>
        <v>23</v>
      </c>
      <c r="K36" s="68">
        <f>SUM(E36,H36)</f>
        <v>7079</v>
      </c>
      <c r="L36" s="67">
        <f>SUM(F36,I36)</f>
        <v>18</v>
      </c>
      <c r="M36" s="53">
        <v>34</v>
      </c>
    </row>
    <row r="37" spans="1:13" ht="12.75" customHeight="1">
      <c r="A37" s="6" t="str">
        <f>týmy!A4</f>
        <v>Schwarz Vladimír</v>
      </c>
      <c r="B37" s="6"/>
      <c r="C37" s="53" t="str">
        <f>týmy!$C$4</f>
        <v>MO ČRS Příbor</v>
      </c>
      <c r="D37" s="62">
        <f>týmy!D4</f>
        <v>14</v>
      </c>
      <c r="E37" s="63">
        <f>týmy!E4</f>
        <v>4286</v>
      </c>
      <c r="F37" s="64">
        <f>týmy!F4</f>
        <v>10</v>
      </c>
      <c r="G37" s="65">
        <f>týmy!G4</f>
        <v>8</v>
      </c>
      <c r="H37" s="63">
        <f>týmy!H4</f>
        <v>2558</v>
      </c>
      <c r="I37" s="66">
        <f>týmy!I4</f>
        <v>8</v>
      </c>
      <c r="J37" s="67">
        <f>SUM(D37,G37)</f>
        <v>22</v>
      </c>
      <c r="K37" s="68">
        <f>SUM(E37,H37)</f>
        <v>6844</v>
      </c>
      <c r="L37" s="67">
        <f>SUM(F37,I37)</f>
        <v>18</v>
      </c>
      <c r="M37" s="53">
        <v>35</v>
      </c>
    </row>
    <row r="38" spans="1:13" ht="12.75" customHeight="1">
      <c r="A38" s="6" t="str">
        <f>týmy!A6</f>
        <v>Pěnčík Tomáš</v>
      </c>
      <c r="B38" s="6"/>
      <c r="C38" s="53" t="str">
        <f>týmy!$C$4</f>
        <v>MO ČRS Příbor</v>
      </c>
      <c r="D38" s="62">
        <f>týmy!D6</f>
        <v>11</v>
      </c>
      <c r="E38" s="63">
        <f>týmy!E6</f>
        <v>3248</v>
      </c>
      <c r="F38" s="64">
        <f>týmy!F6</f>
        <v>8</v>
      </c>
      <c r="G38" s="65">
        <f>týmy!G6</f>
        <v>6</v>
      </c>
      <c r="H38" s="63">
        <f>týmy!H6</f>
        <v>1954</v>
      </c>
      <c r="I38" s="66">
        <f>týmy!I6</f>
        <v>10</v>
      </c>
      <c r="J38" s="67">
        <f>SUM(D38,G38)</f>
        <v>17</v>
      </c>
      <c r="K38" s="68">
        <f>SUM(E38,H38)</f>
        <v>5202</v>
      </c>
      <c r="L38" s="67">
        <f>SUM(F38,I38)</f>
        <v>18</v>
      </c>
      <c r="M38" s="53">
        <v>36</v>
      </c>
    </row>
    <row r="39" spans="1:13" ht="12.75" customHeight="1">
      <c r="A39" s="6" t="str">
        <f>týmy!A48</f>
        <v>Matuška Zdeněk</v>
      </c>
      <c r="B39" s="6"/>
      <c r="C39" s="53" t="str">
        <f>týmy!$C$37</f>
        <v>MO ČRS Chotěboř</v>
      </c>
      <c r="D39" s="62">
        <f>týmy!D48</f>
        <v>11</v>
      </c>
      <c r="E39" s="63">
        <f>týmy!E48</f>
        <v>3258</v>
      </c>
      <c r="F39" s="64">
        <f>týmy!F48</f>
        <v>11</v>
      </c>
      <c r="G39" s="65">
        <f>týmy!G48</f>
        <v>7</v>
      </c>
      <c r="H39" s="63">
        <f>týmy!H48</f>
        <v>2234</v>
      </c>
      <c r="I39" s="66">
        <f>týmy!I48</f>
        <v>8</v>
      </c>
      <c r="J39" s="67">
        <f>SUM(D39,G39)</f>
        <v>18</v>
      </c>
      <c r="K39" s="68">
        <f>SUM(E39,H39)</f>
        <v>5492</v>
      </c>
      <c r="L39" s="67">
        <f>SUM(F39,I39)</f>
        <v>19</v>
      </c>
      <c r="M39" s="53">
        <v>37</v>
      </c>
    </row>
    <row r="40" spans="1:13" ht="12.75" customHeight="1">
      <c r="A40" s="6" t="str">
        <f>týmy!A16</f>
        <v>Daněk Jiří</v>
      </c>
      <c r="B40" s="6"/>
      <c r="C40" s="53" t="str">
        <f>týmy!$C$16</f>
        <v>ČRS MK Metuje</v>
      </c>
      <c r="D40" s="62">
        <f>týmy!D16</f>
        <v>9</v>
      </c>
      <c r="E40" s="63">
        <f>týmy!E16</f>
        <v>2450</v>
      </c>
      <c r="F40" s="64">
        <f>týmy!F16</f>
        <v>12</v>
      </c>
      <c r="G40" s="65">
        <f>týmy!G16</f>
        <v>9</v>
      </c>
      <c r="H40" s="63">
        <f>týmy!H16</f>
        <v>2909</v>
      </c>
      <c r="I40" s="66">
        <f>týmy!I16</f>
        <v>7</v>
      </c>
      <c r="J40" s="67">
        <f>SUM(D40,G40)</f>
        <v>18</v>
      </c>
      <c r="K40" s="68">
        <f>SUM(E40,H40)</f>
        <v>5359</v>
      </c>
      <c r="L40" s="67">
        <f>SUM(F40,I40)</f>
        <v>19</v>
      </c>
      <c r="M40" s="53">
        <v>38</v>
      </c>
    </row>
    <row r="41" spans="1:13" ht="12.75" customHeight="1">
      <c r="A41" s="6" t="str">
        <f>týmy!A21</f>
        <v>Pejchar Jiří</v>
      </c>
      <c r="B41" s="6"/>
      <c r="C41" s="53" t="str">
        <f>týmy!$C$20</f>
        <v>MK Jaroměř - Česká Skalice "B"</v>
      </c>
      <c r="D41" s="62">
        <f>týmy!D21</f>
        <v>16</v>
      </c>
      <c r="E41" s="63">
        <f>týmy!E21</f>
        <v>4952</v>
      </c>
      <c r="F41" s="64">
        <f>týmy!F21</f>
        <v>10</v>
      </c>
      <c r="G41" s="65">
        <f>týmy!G21</f>
        <v>6</v>
      </c>
      <c r="H41" s="63">
        <f>týmy!H21</f>
        <v>1803</v>
      </c>
      <c r="I41" s="66">
        <f>týmy!I21</f>
        <v>10</v>
      </c>
      <c r="J41" s="67">
        <f>SUM(D41,G41)</f>
        <v>22</v>
      </c>
      <c r="K41" s="68">
        <f>SUM(E41,H41)</f>
        <v>6755</v>
      </c>
      <c r="L41" s="67">
        <f>SUM(F41,I41)</f>
        <v>20</v>
      </c>
      <c r="M41" s="53">
        <v>39</v>
      </c>
    </row>
    <row r="42" spans="1:13" ht="12.75" customHeight="1">
      <c r="A42" s="6" t="str">
        <f>týmy!A8</f>
        <v>Šnek Jan</v>
      </c>
      <c r="B42" s="6"/>
      <c r="C42" s="53" t="str">
        <f>týmy!$C$8</f>
        <v>MO ČRS Praha Vinohrady "B"</v>
      </c>
      <c r="D42" s="62">
        <f>týmy!D8</f>
        <v>15</v>
      </c>
      <c r="E42" s="63">
        <f>týmy!E8</f>
        <v>4657</v>
      </c>
      <c r="F42" s="64">
        <f>týmy!F8</f>
        <v>9</v>
      </c>
      <c r="G42" s="65">
        <f>týmy!G8</f>
        <v>5</v>
      </c>
      <c r="H42" s="63">
        <f>týmy!H8</f>
        <v>1552</v>
      </c>
      <c r="I42" s="66">
        <f>týmy!I8</f>
        <v>11</v>
      </c>
      <c r="J42" s="67">
        <f>SUM(D42,G42)</f>
        <v>20</v>
      </c>
      <c r="K42" s="68">
        <f>SUM(E42,H42)</f>
        <v>6209</v>
      </c>
      <c r="L42" s="67">
        <f>SUM(F42,I42)</f>
        <v>20</v>
      </c>
      <c r="M42" s="53">
        <v>40</v>
      </c>
    </row>
    <row r="43" spans="1:13" ht="12.75" customHeight="1">
      <c r="A43" s="9" t="str">
        <f>týmy!A15</f>
        <v>Staněk Martin</v>
      </c>
      <c r="B43" s="9"/>
      <c r="C43" s="115" t="str">
        <f>týmy!$C$12</f>
        <v>MO ČRS Hradec Králové</v>
      </c>
      <c r="D43" s="126">
        <f>týmy!D15</f>
        <v>12</v>
      </c>
      <c r="E43" s="127">
        <f>týmy!E15</f>
        <v>3418</v>
      </c>
      <c r="F43" s="128">
        <f>týmy!F15</f>
        <v>10</v>
      </c>
      <c r="G43" s="129">
        <f>týmy!G15</f>
        <v>5</v>
      </c>
      <c r="H43" s="127">
        <f>týmy!H15</f>
        <v>1595</v>
      </c>
      <c r="I43" s="130">
        <f>týmy!I15</f>
        <v>10</v>
      </c>
      <c r="J43" s="131">
        <f>SUM(D43,G43)</f>
        <v>17</v>
      </c>
      <c r="K43" s="132">
        <f>SUM(E43,H43)</f>
        <v>5013</v>
      </c>
      <c r="L43" s="131">
        <f>SUM(F43,I43)</f>
        <v>20</v>
      </c>
      <c r="M43" s="53">
        <v>41</v>
      </c>
    </row>
    <row r="44" spans="1:13" ht="15">
      <c r="A44" s="6" t="str">
        <f>týmy!A45</f>
        <v>Zuzaňák Roman</v>
      </c>
      <c r="B44" s="53"/>
      <c r="C44" s="133" t="str">
        <f>týmy!$C$37</f>
        <v>MO ČRS Chotěboř</v>
      </c>
      <c r="D44" s="65">
        <f>týmy!D45</f>
        <v>10</v>
      </c>
      <c r="E44" s="63">
        <f>týmy!E45</f>
        <v>2883</v>
      </c>
      <c r="F44" s="66">
        <f>týmy!F45</f>
        <v>11</v>
      </c>
      <c r="G44" s="62">
        <f>týmy!G45</f>
        <v>6</v>
      </c>
      <c r="H44" s="63">
        <f>týmy!H45</f>
        <v>1861</v>
      </c>
      <c r="I44" s="64">
        <f>týmy!I45</f>
        <v>9</v>
      </c>
      <c r="J44" s="68">
        <f>SUM(D44,G44)</f>
        <v>16</v>
      </c>
      <c r="K44" s="68">
        <f>SUM(E44,H44)</f>
        <v>4744</v>
      </c>
      <c r="L44" s="68">
        <f>SUM(F44,I44)</f>
        <v>20</v>
      </c>
      <c r="M44" s="53">
        <v>42</v>
      </c>
    </row>
    <row r="45" spans="1:13" ht="15">
      <c r="A45" s="6" t="str">
        <f>týmy!A47</f>
        <v>Zuzaňák René</v>
      </c>
      <c r="B45" s="53"/>
      <c r="C45" s="133" t="str">
        <f>týmy!$C$37</f>
        <v>MO ČRS Chotěboř</v>
      </c>
      <c r="D45" s="65">
        <f>týmy!D47</f>
        <v>5</v>
      </c>
      <c r="E45" s="63">
        <f>týmy!E47</f>
        <v>1663</v>
      </c>
      <c r="F45" s="66">
        <f>týmy!F47</f>
        <v>12</v>
      </c>
      <c r="G45" s="62">
        <f>týmy!G47</f>
        <v>10</v>
      </c>
      <c r="H45" s="63">
        <f>týmy!H47</f>
        <v>2814</v>
      </c>
      <c r="I45" s="64">
        <f>týmy!I47</f>
        <v>8</v>
      </c>
      <c r="J45" s="68">
        <f>SUM(D45,G45)</f>
        <v>15</v>
      </c>
      <c r="K45" s="68">
        <f>SUM(E45,H45)</f>
        <v>4477</v>
      </c>
      <c r="L45" s="68">
        <f>SUM(F45,I45)</f>
        <v>20</v>
      </c>
      <c r="M45" s="53">
        <v>43</v>
      </c>
    </row>
    <row r="46" spans="1:13" ht="15">
      <c r="A46" s="6" t="str">
        <f>týmy!A30</f>
        <v>Perutka Radim</v>
      </c>
      <c r="B46" s="53"/>
      <c r="C46" s="133" t="str">
        <f>týmy!$C$28</f>
        <v>MO ČRS Hranice - Muškaři Hranice</v>
      </c>
      <c r="D46" s="65">
        <f>týmy!D30</f>
        <v>9</v>
      </c>
      <c r="E46" s="63">
        <f>týmy!E30</f>
        <v>2880</v>
      </c>
      <c r="F46" s="66">
        <f>týmy!F30</f>
        <v>10</v>
      </c>
      <c r="G46" s="62">
        <f>týmy!G30</f>
        <v>6</v>
      </c>
      <c r="H46" s="63">
        <f>týmy!H30</f>
        <v>1787</v>
      </c>
      <c r="I46" s="64">
        <f>týmy!I30</f>
        <v>11</v>
      </c>
      <c r="J46" s="68">
        <f>SUM(D46,G46)</f>
        <v>15</v>
      </c>
      <c r="K46" s="68">
        <f>SUM(E46,H46)</f>
        <v>4667</v>
      </c>
      <c r="L46" s="68">
        <f>SUM(F46,I46)</f>
        <v>21</v>
      </c>
      <c r="M46" s="53">
        <v>44</v>
      </c>
    </row>
    <row r="47" spans="1:13" ht="15">
      <c r="A47" s="6" t="str">
        <f>týmy!A7</f>
        <v>Knápek Jindřich</v>
      </c>
      <c r="B47" s="53"/>
      <c r="C47" s="133" t="str">
        <f>týmy!$C$4</f>
        <v>MO ČRS Příbor</v>
      </c>
      <c r="D47" s="65">
        <f>týmy!D7</f>
        <v>10</v>
      </c>
      <c r="E47" s="63">
        <f>týmy!E7</f>
        <v>2624</v>
      </c>
      <c r="F47" s="66">
        <f>týmy!F7</f>
        <v>12</v>
      </c>
      <c r="G47" s="62">
        <f>týmy!G7</f>
        <v>7</v>
      </c>
      <c r="H47" s="63">
        <f>týmy!H7</f>
        <v>2023</v>
      </c>
      <c r="I47" s="64">
        <f>týmy!I7</f>
        <v>9</v>
      </c>
      <c r="J47" s="68">
        <f>SUM(D47,G47)</f>
        <v>17</v>
      </c>
      <c r="K47" s="68">
        <f>SUM(E47,H47)</f>
        <v>4647</v>
      </c>
      <c r="L47" s="68">
        <f>SUM(F47,I47)</f>
        <v>21</v>
      </c>
      <c r="M47" s="53">
        <v>45</v>
      </c>
    </row>
    <row r="48" spans="1:13" ht="15">
      <c r="A48" s="6" t="str">
        <f>týmy!A10</f>
        <v>Kudrna Pavel</v>
      </c>
      <c r="B48" s="53"/>
      <c r="C48" s="133" t="str">
        <f>týmy!$C$8</f>
        <v>MO ČRS Praha Vinohrady "B"</v>
      </c>
      <c r="D48" s="65">
        <f>týmy!D10</f>
        <v>8</v>
      </c>
      <c r="E48" s="63">
        <f>týmy!E10</f>
        <v>2349</v>
      </c>
      <c r="F48" s="66">
        <f>týmy!F10</f>
        <v>11</v>
      </c>
      <c r="G48" s="62">
        <f>týmy!G10</f>
        <v>3</v>
      </c>
      <c r="H48" s="63">
        <f>týmy!H10</f>
        <v>824</v>
      </c>
      <c r="I48" s="64">
        <f>týmy!I10</f>
        <v>12</v>
      </c>
      <c r="J48" s="68">
        <f>SUM(D48,G48)</f>
        <v>11</v>
      </c>
      <c r="K48" s="68">
        <f>SUM(E48,H48)</f>
        <v>3173</v>
      </c>
      <c r="L48" s="68">
        <f>SUM(F48,I48)</f>
        <v>23</v>
      </c>
      <c r="M48" s="53">
        <v>46</v>
      </c>
    </row>
    <row r="49" spans="1:13" ht="15">
      <c r="A49" s="6" t="str">
        <f>týmy!A38</f>
        <v>Kolář Jan</v>
      </c>
      <c r="B49" s="53"/>
      <c r="C49" s="133" t="str">
        <f>týmy!$C$37</f>
        <v>MO ČRS Chotěboř</v>
      </c>
      <c r="D49" s="65">
        <f>týmy!D38</f>
        <v>14</v>
      </c>
      <c r="E49" s="63">
        <f>týmy!E38</f>
        <v>4151</v>
      </c>
      <c r="F49" s="66">
        <f>týmy!F38</f>
        <v>12</v>
      </c>
      <c r="G49" s="62">
        <f>týmy!G38</f>
        <v>6</v>
      </c>
      <c r="H49" s="63">
        <f>týmy!H38</f>
        <v>1740</v>
      </c>
      <c r="I49" s="64">
        <f>týmy!I38</f>
        <v>12</v>
      </c>
      <c r="J49" s="68">
        <f>SUM(D49,G49)</f>
        <v>20</v>
      </c>
      <c r="K49" s="68">
        <f>SUM(E49,H49)</f>
        <v>5891</v>
      </c>
      <c r="L49" s="68">
        <f>SUM(F49,I49)</f>
        <v>24</v>
      </c>
      <c r="M49" s="53">
        <v>47</v>
      </c>
    </row>
    <row r="50" spans="1:13" ht="15">
      <c r="A50" s="6" t="str">
        <f>týmy!A35</f>
        <v>Mayer Petr</v>
      </c>
      <c r="B50" s="53"/>
      <c r="C50" s="133" t="str">
        <f>týmy!$C$32</f>
        <v>MO ČRS Havířov</v>
      </c>
      <c r="D50" s="65">
        <f>týmy!D35</f>
        <v>20</v>
      </c>
      <c r="E50" s="63">
        <f>týmy!E35</f>
        <v>6286</v>
      </c>
      <c r="F50" s="66">
        <f>týmy!F35</f>
        <v>3</v>
      </c>
      <c r="G50" s="62">
        <f>týmy!G35</f>
        <v>0</v>
      </c>
      <c r="H50" s="63">
        <f>týmy!H35</f>
        <v>0</v>
      </c>
      <c r="I50" s="64">
        <v>100</v>
      </c>
      <c r="J50" s="68">
        <f>SUM(D50,G50)</f>
        <v>20</v>
      </c>
      <c r="K50" s="68">
        <f>SUM(E50,H50)</f>
        <v>6286</v>
      </c>
      <c r="L50" s="68">
        <f>SUM(F50,I50)</f>
        <v>103</v>
      </c>
      <c r="M50" s="53">
        <v>48</v>
      </c>
    </row>
    <row r="51" spans="1:13" ht="15.75" thickBot="1">
      <c r="A51" s="7" t="str">
        <f>týmy!A36</f>
        <v>Jelínek Petr</v>
      </c>
      <c r="B51" s="54"/>
      <c r="C51" s="134" t="str">
        <f>týmy!$C$32</f>
        <v>MO ČRS Havířov</v>
      </c>
      <c r="D51" s="72">
        <f>týmy!D36</f>
        <v>0</v>
      </c>
      <c r="E51" s="70">
        <f>týmy!E36</f>
        <v>0</v>
      </c>
      <c r="F51" s="73">
        <f>týmy!F36</f>
        <v>0</v>
      </c>
      <c r="G51" s="69">
        <f>týmy!G36</f>
        <v>4</v>
      </c>
      <c r="H51" s="70">
        <f>týmy!H36</f>
        <v>1159</v>
      </c>
      <c r="I51" s="71">
        <f>týmy!I36</f>
        <v>12</v>
      </c>
      <c r="J51" s="74">
        <f>SUM(D51,G51)</f>
        <v>4</v>
      </c>
      <c r="K51" s="74">
        <f>SUM(E51,H51)</f>
        <v>1159</v>
      </c>
      <c r="L51" s="74">
        <f>SUM(F51,I51)</f>
        <v>12</v>
      </c>
      <c r="M51" s="54">
        <v>49</v>
      </c>
    </row>
  </sheetData>
  <sheetProtection/>
  <mergeCells count="9">
    <mergeCell ref="L1:L2"/>
    <mergeCell ref="M1:M2"/>
    <mergeCell ref="A1:A2"/>
    <mergeCell ref="C1:C2"/>
    <mergeCell ref="D1:F1"/>
    <mergeCell ref="G1:I1"/>
    <mergeCell ref="J1:J2"/>
    <mergeCell ref="K1:K2"/>
    <mergeCell ref="B1:B2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60" workbookViewId="0" topLeftCell="A28">
      <selection activeCell="E23" sqref="E23"/>
    </sheetView>
  </sheetViews>
  <sheetFormatPr defaultColWidth="9.140625" defaultRowHeight="15"/>
  <cols>
    <col min="1" max="1" width="20.7109375" style="0" customWidth="1"/>
    <col min="2" max="2" width="7.7109375" style="0" customWidth="1"/>
    <col min="3" max="3" width="20.7109375" style="137" customWidth="1"/>
    <col min="4" max="4" width="5.7109375" style="0" customWidth="1"/>
    <col min="5" max="5" width="8.7109375" style="0" customWidth="1"/>
    <col min="6" max="6" width="7.7109375" style="0" customWidth="1"/>
    <col min="7" max="7" width="5.7109375" style="0" customWidth="1"/>
    <col min="8" max="8" width="8.7109375" style="0" customWidth="1"/>
    <col min="9" max="12" width="7.7109375" style="0" customWidth="1"/>
    <col min="13" max="13" width="8.7109375" style="51" customWidth="1"/>
  </cols>
  <sheetData>
    <row r="1" spans="1:8" ht="12" customHeight="1" thickBot="1">
      <c r="A1" t="s">
        <v>152</v>
      </c>
      <c r="B1" s="138" t="s">
        <v>80</v>
      </c>
      <c r="C1" s="109" t="s">
        <v>143</v>
      </c>
      <c r="D1" t="s">
        <v>78</v>
      </c>
      <c r="H1" t="s">
        <v>79</v>
      </c>
    </row>
    <row r="2" spans="1:13" s="1" customFormat="1" ht="12" customHeight="1">
      <c r="A2" s="141" t="s">
        <v>0</v>
      </c>
      <c r="B2" s="185"/>
      <c r="C2" s="157" t="s">
        <v>144</v>
      </c>
      <c r="D2" s="145" t="s">
        <v>2</v>
      </c>
      <c r="E2" s="146"/>
      <c r="F2" s="147"/>
      <c r="G2" s="148" t="s">
        <v>3</v>
      </c>
      <c r="H2" s="146"/>
      <c r="I2" s="149"/>
      <c r="J2" s="2" t="s">
        <v>7</v>
      </c>
      <c r="K2" s="14" t="s">
        <v>7</v>
      </c>
      <c r="L2" s="2" t="s">
        <v>7</v>
      </c>
      <c r="M2" s="120" t="s">
        <v>7</v>
      </c>
    </row>
    <row r="3" spans="1:13" s="1" customFormat="1" ht="12" customHeight="1" thickBot="1">
      <c r="A3" s="160"/>
      <c r="B3" s="186"/>
      <c r="C3" s="161"/>
      <c r="D3" s="10" t="s">
        <v>4</v>
      </c>
      <c r="E3" s="3" t="s">
        <v>145</v>
      </c>
      <c r="F3" s="11" t="s">
        <v>5</v>
      </c>
      <c r="G3" s="12" t="s">
        <v>4</v>
      </c>
      <c r="H3" s="3" t="s">
        <v>145</v>
      </c>
      <c r="I3" s="13" t="s">
        <v>5</v>
      </c>
      <c r="J3" s="4" t="s">
        <v>6</v>
      </c>
      <c r="K3" s="15" t="s">
        <v>145</v>
      </c>
      <c r="L3" s="4" t="s">
        <v>75</v>
      </c>
      <c r="M3" s="121" t="s">
        <v>5</v>
      </c>
    </row>
    <row r="4" spans="1:13" ht="12.75" customHeight="1">
      <c r="A4" s="52" t="s">
        <v>124</v>
      </c>
      <c r="B4" s="52">
        <v>2889</v>
      </c>
      <c r="C4" s="157" t="s">
        <v>121</v>
      </c>
      <c r="D4" s="16">
        <v>14</v>
      </c>
      <c r="E4" s="17">
        <v>4286</v>
      </c>
      <c r="F4" s="16">
        <v>10</v>
      </c>
      <c r="G4" s="18">
        <v>8</v>
      </c>
      <c r="H4" s="17">
        <v>2558</v>
      </c>
      <c r="I4" s="19">
        <v>8</v>
      </c>
      <c r="J4" s="150">
        <f>SUM(D4:D7,G4:G7)</f>
        <v>84</v>
      </c>
      <c r="K4" s="139">
        <f>SUM(E4:E7,H4:H7)</f>
        <v>24885</v>
      </c>
      <c r="L4" s="150">
        <f>SUM(F4:F7,I4:I7)</f>
        <v>73</v>
      </c>
      <c r="M4" s="182">
        <v>12</v>
      </c>
    </row>
    <row r="5" spans="1:13" ht="12.75" customHeight="1">
      <c r="A5" s="53" t="s">
        <v>122</v>
      </c>
      <c r="B5" s="53">
        <v>1207</v>
      </c>
      <c r="C5" s="158"/>
      <c r="D5" s="20">
        <v>17</v>
      </c>
      <c r="E5" s="21">
        <v>5051</v>
      </c>
      <c r="F5" s="20">
        <v>9</v>
      </c>
      <c r="G5" s="22">
        <v>11</v>
      </c>
      <c r="H5" s="21">
        <v>3141</v>
      </c>
      <c r="I5" s="23">
        <v>7</v>
      </c>
      <c r="J5" s="151"/>
      <c r="K5" s="153"/>
      <c r="L5" s="151"/>
      <c r="M5" s="183"/>
    </row>
    <row r="6" spans="1:13" ht="12.75" customHeight="1">
      <c r="A6" s="53" t="s">
        <v>123</v>
      </c>
      <c r="B6" s="53">
        <v>2846</v>
      </c>
      <c r="C6" s="158"/>
      <c r="D6" s="20">
        <v>11</v>
      </c>
      <c r="E6" s="21">
        <v>3248</v>
      </c>
      <c r="F6" s="20">
        <v>8</v>
      </c>
      <c r="G6" s="22">
        <v>6</v>
      </c>
      <c r="H6" s="21">
        <v>1954</v>
      </c>
      <c r="I6" s="23">
        <v>10</v>
      </c>
      <c r="J6" s="151"/>
      <c r="K6" s="153"/>
      <c r="L6" s="151"/>
      <c r="M6" s="183"/>
    </row>
    <row r="7" spans="1:13" ht="12.75" customHeight="1" thickBot="1">
      <c r="A7" s="54" t="s">
        <v>125</v>
      </c>
      <c r="B7" s="54">
        <v>204</v>
      </c>
      <c r="C7" s="159"/>
      <c r="D7" s="24">
        <v>10</v>
      </c>
      <c r="E7" s="25">
        <v>2624</v>
      </c>
      <c r="F7" s="24">
        <v>12</v>
      </c>
      <c r="G7" s="26">
        <v>7</v>
      </c>
      <c r="H7" s="25">
        <v>2023</v>
      </c>
      <c r="I7" s="27">
        <v>9</v>
      </c>
      <c r="J7" s="152"/>
      <c r="K7" s="140"/>
      <c r="L7" s="152"/>
      <c r="M7" s="184"/>
    </row>
    <row r="8" spans="1:13" ht="12.75" customHeight="1">
      <c r="A8" s="52" t="s">
        <v>129</v>
      </c>
      <c r="B8" s="111">
        <v>3584</v>
      </c>
      <c r="C8" s="157" t="s">
        <v>127</v>
      </c>
      <c r="D8" s="28">
        <v>15</v>
      </c>
      <c r="E8" s="29">
        <v>4657</v>
      </c>
      <c r="F8" s="28">
        <v>9</v>
      </c>
      <c r="G8" s="30">
        <v>5</v>
      </c>
      <c r="H8" s="29">
        <v>1552</v>
      </c>
      <c r="I8" s="31">
        <v>11</v>
      </c>
      <c r="J8" s="150">
        <f>SUM(D8:D11,G8:G11)</f>
        <v>91</v>
      </c>
      <c r="K8" s="139">
        <f>SUM(E8:E11,H8:H11)</f>
        <v>27859</v>
      </c>
      <c r="L8" s="150">
        <f>SUM(F8:F11,I8:I11)</f>
        <v>69</v>
      </c>
      <c r="M8" s="183">
        <v>11</v>
      </c>
    </row>
    <row r="9" spans="1:13" ht="12.75" customHeight="1">
      <c r="A9" s="53" t="s">
        <v>130</v>
      </c>
      <c r="B9" s="53">
        <v>1687</v>
      </c>
      <c r="C9" s="158"/>
      <c r="D9" s="20">
        <v>17</v>
      </c>
      <c r="E9" s="21">
        <v>5175</v>
      </c>
      <c r="F9" s="20">
        <v>8</v>
      </c>
      <c r="G9" s="22">
        <v>21</v>
      </c>
      <c r="H9" s="21">
        <v>6674</v>
      </c>
      <c r="I9" s="23">
        <v>1</v>
      </c>
      <c r="J9" s="151"/>
      <c r="K9" s="153"/>
      <c r="L9" s="151"/>
      <c r="M9" s="183"/>
    </row>
    <row r="10" spans="1:13" ht="12.75" customHeight="1">
      <c r="A10" s="53" t="s">
        <v>128</v>
      </c>
      <c r="B10" s="53">
        <v>1200</v>
      </c>
      <c r="C10" s="158"/>
      <c r="D10" s="20">
        <v>8</v>
      </c>
      <c r="E10" s="21">
        <v>2349</v>
      </c>
      <c r="F10" s="20">
        <v>11</v>
      </c>
      <c r="G10" s="22">
        <v>3</v>
      </c>
      <c r="H10" s="21">
        <v>824</v>
      </c>
      <c r="I10" s="23">
        <v>12</v>
      </c>
      <c r="J10" s="151"/>
      <c r="K10" s="153"/>
      <c r="L10" s="151"/>
      <c r="M10" s="183"/>
    </row>
    <row r="11" spans="1:13" ht="12.75" customHeight="1" thickBot="1">
      <c r="A11" s="54" t="s">
        <v>131</v>
      </c>
      <c r="B11" s="115">
        <v>3742</v>
      </c>
      <c r="C11" s="159"/>
      <c r="D11" s="32">
        <v>17</v>
      </c>
      <c r="E11" s="3">
        <v>5205</v>
      </c>
      <c r="F11" s="32">
        <v>6</v>
      </c>
      <c r="G11" s="33">
        <v>5</v>
      </c>
      <c r="H11" s="3">
        <v>1423</v>
      </c>
      <c r="I11" s="34">
        <v>11</v>
      </c>
      <c r="J11" s="152"/>
      <c r="K11" s="140"/>
      <c r="L11" s="152"/>
      <c r="M11" s="183"/>
    </row>
    <row r="12" spans="1:13" ht="12.75" customHeight="1">
      <c r="A12" s="52" t="s">
        <v>113</v>
      </c>
      <c r="B12" s="52">
        <v>3247</v>
      </c>
      <c r="C12" s="154" t="s">
        <v>111</v>
      </c>
      <c r="D12" s="16">
        <v>20</v>
      </c>
      <c r="E12" s="17">
        <v>5703</v>
      </c>
      <c r="F12" s="16">
        <v>8</v>
      </c>
      <c r="G12" s="18">
        <v>19</v>
      </c>
      <c r="H12" s="17">
        <v>5713</v>
      </c>
      <c r="I12" s="19">
        <v>2</v>
      </c>
      <c r="J12" s="150">
        <f>SUM(D12:D15,G12:G15)</f>
        <v>102</v>
      </c>
      <c r="K12" s="139">
        <f>SUM(E12:E15,H12:H15)</f>
        <v>29739</v>
      </c>
      <c r="L12" s="150">
        <f>SUM(F12:F15,I12:I15)</f>
        <v>63</v>
      </c>
      <c r="M12" s="182">
        <v>9</v>
      </c>
    </row>
    <row r="13" spans="1:13" ht="12.75" customHeight="1">
      <c r="A13" s="53" t="s">
        <v>112</v>
      </c>
      <c r="B13" s="53">
        <v>895</v>
      </c>
      <c r="C13" s="155"/>
      <c r="D13" s="20">
        <v>20</v>
      </c>
      <c r="E13" s="21">
        <v>5693</v>
      </c>
      <c r="F13" s="20">
        <v>6</v>
      </c>
      <c r="G13" s="22">
        <v>6</v>
      </c>
      <c r="H13" s="21">
        <v>1742</v>
      </c>
      <c r="I13" s="23">
        <v>11</v>
      </c>
      <c r="J13" s="151"/>
      <c r="K13" s="153"/>
      <c r="L13" s="151"/>
      <c r="M13" s="183"/>
    </row>
    <row r="14" spans="1:13" ht="12.75" customHeight="1">
      <c r="A14" s="53" t="s">
        <v>114</v>
      </c>
      <c r="B14" s="53">
        <v>904</v>
      </c>
      <c r="C14" s="155"/>
      <c r="D14" s="20">
        <v>12</v>
      </c>
      <c r="E14" s="21">
        <v>3451</v>
      </c>
      <c r="F14" s="20">
        <v>7</v>
      </c>
      <c r="G14" s="22">
        <v>8</v>
      </c>
      <c r="H14" s="21">
        <v>2424</v>
      </c>
      <c r="I14" s="23">
        <v>9</v>
      </c>
      <c r="J14" s="151"/>
      <c r="K14" s="153"/>
      <c r="L14" s="151"/>
      <c r="M14" s="183"/>
    </row>
    <row r="15" spans="1:13" ht="12.75" customHeight="1" thickBot="1">
      <c r="A15" s="54" t="s">
        <v>115</v>
      </c>
      <c r="B15" s="54">
        <v>895</v>
      </c>
      <c r="C15" s="156"/>
      <c r="D15" s="24">
        <v>12</v>
      </c>
      <c r="E15" s="25">
        <v>3418</v>
      </c>
      <c r="F15" s="24">
        <v>10</v>
      </c>
      <c r="G15" s="26">
        <v>5</v>
      </c>
      <c r="H15" s="25">
        <v>1595</v>
      </c>
      <c r="I15" s="27">
        <v>10</v>
      </c>
      <c r="J15" s="152"/>
      <c r="K15" s="140"/>
      <c r="L15" s="152"/>
      <c r="M15" s="184"/>
    </row>
    <row r="16" spans="1:13" ht="12.75" customHeight="1">
      <c r="A16" s="118" t="s">
        <v>72</v>
      </c>
      <c r="B16" s="114">
        <v>1728</v>
      </c>
      <c r="C16" s="157" t="s">
        <v>69</v>
      </c>
      <c r="D16" s="35">
        <v>9</v>
      </c>
      <c r="E16" s="29">
        <v>2450</v>
      </c>
      <c r="F16" s="36">
        <v>12</v>
      </c>
      <c r="G16" s="37">
        <v>9</v>
      </c>
      <c r="H16" s="29">
        <v>2909</v>
      </c>
      <c r="I16" s="38">
        <v>7</v>
      </c>
      <c r="J16" s="150">
        <f>SUM(D16:D19,G16:G19)</f>
        <v>122</v>
      </c>
      <c r="K16" s="139">
        <f>SUM(E16:E19,H16:H19)</f>
        <v>36669</v>
      </c>
      <c r="L16" s="150">
        <f>SUM(F16:F19,I16:I19)</f>
        <v>42</v>
      </c>
      <c r="M16" s="183">
        <v>4</v>
      </c>
    </row>
    <row r="17" spans="1:13" ht="12.75" customHeight="1">
      <c r="A17" s="53" t="s">
        <v>126</v>
      </c>
      <c r="B17" s="53">
        <v>1199</v>
      </c>
      <c r="C17" s="158"/>
      <c r="D17" s="39">
        <v>24</v>
      </c>
      <c r="E17" s="21">
        <v>7111</v>
      </c>
      <c r="F17" s="40">
        <v>4</v>
      </c>
      <c r="G17" s="41">
        <v>9</v>
      </c>
      <c r="H17" s="21">
        <v>2637</v>
      </c>
      <c r="I17" s="42">
        <v>9</v>
      </c>
      <c r="J17" s="151"/>
      <c r="K17" s="153"/>
      <c r="L17" s="151"/>
      <c r="M17" s="183"/>
    </row>
    <row r="18" spans="1:13" ht="12.75" customHeight="1">
      <c r="A18" s="119" t="s">
        <v>71</v>
      </c>
      <c r="B18" s="53">
        <v>1313</v>
      </c>
      <c r="C18" s="158"/>
      <c r="D18" s="39">
        <v>20</v>
      </c>
      <c r="E18" s="21">
        <v>5819</v>
      </c>
      <c r="F18" s="40">
        <v>3</v>
      </c>
      <c r="G18" s="41">
        <v>13</v>
      </c>
      <c r="H18" s="21">
        <v>4215</v>
      </c>
      <c r="I18" s="42">
        <v>3</v>
      </c>
      <c r="J18" s="151"/>
      <c r="K18" s="153"/>
      <c r="L18" s="151"/>
      <c r="M18" s="183"/>
    </row>
    <row r="19" spans="1:13" ht="12.75" customHeight="1" thickBot="1">
      <c r="A19" s="54" t="s">
        <v>70</v>
      </c>
      <c r="B19" s="115">
        <v>227</v>
      </c>
      <c r="C19" s="159"/>
      <c r="D19" s="10">
        <v>21</v>
      </c>
      <c r="E19" s="3">
        <v>6618</v>
      </c>
      <c r="F19" s="11">
        <v>2</v>
      </c>
      <c r="G19" s="12">
        <v>17</v>
      </c>
      <c r="H19" s="3">
        <v>4910</v>
      </c>
      <c r="I19" s="13">
        <v>2</v>
      </c>
      <c r="J19" s="152"/>
      <c r="K19" s="140"/>
      <c r="L19" s="152"/>
      <c r="M19" s="183"/>
    </row>
    <row r="20" spans="1:13" ht="12.75" customHeight="1">
      <c r="A20" s="52" t="s">
        <v>97</v>
      </c>
      <c r="B20" s="52">
        <v>2046</v>
      </c>
      <c r="C20" s="157" t="s">
        <v>93</v>
      </c>
      <c r="D20" s="43">
        <v>22</v>
      </c>
      <c r="E20" s="17">
        <v>6255</v>
      </c>
      <c r="F20" s="44">
        <v>7</v>
      </c>
      <c r="G20" s="45">
        <v>14</v>
      </c>
      <c r="H20" s="17">
        <v>4316</v>
      </c>
      <c r="I20" s="46">
        <v>4</v>
      </c>
      <c r="J20" s="150">
        <f>SUM(D20:D23,G20:G23)</f>
        <v>107</v>
      </c>
      <c r="K20" s="139">
        <f>SUM(E20:E23,H20:H23)</f>
        <v>32350</v>
      </c>
      <c r="L20" s="150">
        <f>SUM(F20:F23,I20:I23)</f>
        <v>55</v>
      </c>
      <c r="M20" s="182">
        <v>7</v>
      </c>
    </row>
    <row r="21" spans="1:13" ht="12.75" customHeight="1">
      <c r="A21" s="53" t="s">
        <v>94</v>
      </c>
      <c r="B21" s="53">
        <v>870</v>
      </c>
      <c r="C21" s="158"/>
      <c r="D21" s="39">
        <v>16</v>
      </c>
      <c r="E21" s="21">
        <v>4952</v>
      </c>
      <c r="F21" s="40">
        <v>10</v>
      </c>
      <c r="G21" s="41">
        <v>6</v>
      </c>
      <c r="H21" s="21">
        <v>1803</v>
      </c>
      <c r="I21" s="42">
        <v>10</v>
      </c>
      <c r="J21" s="151"/>
      <c r="K21" s="153"/>
      <c r="L21" s="151"/>
      <c r="M21" s="183"/>
    </row>
    <row r="22" spans="1:13" ht="12.75" customHeight="1">
      <c r="A22" s="53" t="s">
        <v>95</v>
      </c>
      <c r="B22" s="53">
        <v>178</v>
      </c>
      <c r="C22" s="158"/>
      <c r="D22" s="39">
        <v>14</v>
      </c>
      <c r="E22" s="21">
        <v>4349</v>
      </c>
      <c r="F22" s="40">
        <v>6</v>
      </c>
      <c r="G22" s="41">
        <v>12</v>
      </c>
      <c r="H22" s="21">
        <v>3689</v>
      </c>
      <c r="I22" s="42">
        <v>4</v>
      </c>
      <c r="J22" s="151"/>
      <c r="K22" s="153"/>
      <c r="L22" s="151"/>
      <c r="M22" s="183"/>
    </row>
    <row r="23" spans="1:13" ht="12.75" customHeight="1" thickBot="1">
      <c r="A23" s="115" t="s">
        <v>96</v>
      </c>
      <c r="B23" s="54">
        <v>1224</v>
      </c>
      <c r="C23" s="159"/>
      <c r="D23" s="47">
        <v>14</v>
      </c>
      <c r="E23" s="25">
        <v>4325</v>
      </c>
      <c r="F23" s="48">
        <v>7</v>
      </c>
      <c r="G23" s="49">
        <v>9</v>
      </c>
      <c r="H23" s="25">
        <v>2661</v>
      </c>
      <c r="I23" s="50">
        <v>7</v>
      </c>
      <c r="J23" s="152"/>
      <c r="K23" s="140"/>
      <c r="L23" s="152"/>
      <c r="M23" s="184"/>
    </row>
    <row r="24" spans="1:13" ht="12.75" customHeight="1">
      <c r="A24" s="52" t="s">
        <v>65</v>
      </c>
      <c r="B24" s="135">
        <v>2507</v>
      </c>
      <c r="C24" s="157" t="s">
        <v>132</v>
      </c>
      <c r="D24" s="35">
        <v>30</v>
      </c>
      <c r="E24" s="29">
        <v>8218</v>
      </c>
      <c r="F24" s="36">
        <v>5</v>
      </c>
      <c r="G24" s="37">
        <v>22</v>
      </c>
      <c r="H24" s="29">
        <v>6742</v>
      </c>
      <c r="I24" s="38">
        <v>1</v>
      </c>
      <c r="J24" s="150">
        <f>SUM(D24:D27,G24:G27)</f>
        <v>167</v>
      </c>
      <c r="K24" s="139">
        <f>SUM(E24:E27,H24:H27)</f>
        <v>49354</v>
      </c>
      <c r="L24" s="150">
        <f>SUM(F24:F27,I24:I27)</f>
        <v>27</v>
      </c>
      <c r="M24" s="183">
        <v>1</v>
      </c>
    </row>
    <row r="25" spans="1:13" ht="12.75" customHeight="1">
      <c r="A25" s="53" t="s">
        <v>133</v>
      </c>
      <c r="B25" s="124">
        <v>63</v>
      </c>
      <c r="C25" s="158"/>
      <c r="D25" s="39">
        <v>36</v>
      </c>
      <c r="E25" s="21">
        <v>10623</v>
      </c>
      <c r="F25" s="40">
        <v>1</v>
      </c>
      <c r="G25" s="41">
        <v>16</v>
      </c>
      <c r="H25" s="21">
        <v>5056</v>
      </c>
      <c r="I25" s="42">
        <v>2</v>
      </c>
      <c r="J25" s="151"/>
      <c r="K25" s="153"/>
      <c r="L25" s="151"/>
      <c r="M25" s="183"/>
    </row>
    <row r="26" spans="1:13" ht="12.75" customHeight="1">
      <c r="A26" s="53" t="s">
        <v>66</v>
      </c>
      <c r="B26" s="124">
        <v>1206</v>
      </c>
      <c r="C26" s="158"/>
      <c r="D26" s="39">
        <v>18</v>
      </c>
      <c r="E26" s="21">
        <v>5241</v>
      </c>
      <c r="F26" s="40">
        <v>4</v>
      </c>
      <c r="G26" s="41">
        <v>10</v>
      </c>
      <c r="H26" s="21">
        <v>3031</v>
      </c>
      <c r="I26" s="42">
        <v>7</v>
      </c>
      <c r="J26" s="151"/>
      <c r="K26" s="153"/>
      <c r="L26" s="151"/>
      <c r="M26" s="183"/>
    </row>
    <row r="27" spans="1:13" ht="12.75" customHeight="1" thickBot="1">
      <c r="A27" s="54" t="s">
        <v>73</v>
      </c>
      <c r="B27" s="136">
        <v>2119</v>
      </c>
      <c r="C27" s="159"/>
      <c r="D27" s="10">
        <v>19</v>
      </c>
      <c r="E27" s="3">
        <v>5682</v>
      </c>
      <c r="F27" s="11">
        <v>4</v>
      </c>
      <c r="G27" s="12">
        <v>16</v>
      </c>
      <c r="H27" s="3">
        <v>4761</v>
      </c>
      <c r="I27" s="13">
        <v>3</v>
      </c>
      <c r="J27" s="152"/>
      <c r="K27" s="140"/>
      <c r="L27" s="152"/>
      <c r="M27" s="183"/>
    </row>
    <row r="28" spans="1:13" ht="12.75" customHeight="1">
      <c r="A28" s="52" t="s">
        <v>141</v>
      </c>
      <c r="B28" s="52">
        <v>1176</v>
      </c>
      <c r="C28" s="157" t="s">
        <v>138</v>
      </c>
      <c r="D28" s="43">
        <v>29</v>
      </c>
      <c r="E28" s="17">
        <v>8634</v>
      </c>
      <c r="F28" s="44">
        <v>4</v>
      </c>
      <c r="G28" s="45">
        <v>13</v>
      </c>
      <c r="H28" s="17">
        <v>3907</v>
      </c>
      <c r="I28" s="46">
        <v>6</v>
      </c>
      <c r="J28" s="150">
        <f>SUM(D28:D31,G28:G31)</f>
        <v>111</v>
      </c>
      <c r="K28" s="139">
        <f>SUM(E28:E31,H28:H31)</f>
        <v>32850</v>
      </c>
      <c r="L28" s="150">
        <f>SUM(F28:F31,I28:I31)</f>
        <v>57</v>
      </c>
      <c r="M28" s="182">
        <v>8</v>
      </c>
    </row>
    <row r="29" spans="1:13" ht="12.75" customHeight="1">
      <c r="A29" s="53" t="s">
        <v>142</v>
      </c>
      <c r="B29" s="53">
        <v>2753</v>
      </c>
      <c r="C29" s="158"/>
      <c r="D29" s="39">
        <v>19</v>
      </c>
      <c r="E29" s="21">
        <v>5413</v>
      </c>
      <c r="F29" s="40">
        <v>7</v>
      </c>
      <c r="G29" s="41">
        <v>12</v>
      </c>
      <c r="H29" s="21">
        <v>3602</v>
      </c>
      <c r="I29" s="42">
        <v>5</v>
      </c>
      <c r="J29" s="151"/>
      <c r="K29" s="153"/>
      <c r="L29" s="151"/>
      <c r="M29" s="183"/>
    </row>
    <row r="30" spans="1:13" ht="12.75" customHeight="1">
      <c r="A30" s="53" t="s">
        <v>140</v>
      </c>
      <c r="B30" s="53">
        <v>3050</v>
      </c>
      <c r="C30" s="158"/>
      <c r="D30" s="39">
        <v>9</v>
      </c>
      <c r="E30" s="21">
        <v>2880</v>
      </c>
      <c r="F30" s="40">
        <v>10</v>
      </c>
      <c r="G30" s="41">
        <v>6</v>
      </c>
      <c r="H30" s="21">
        <v>1787</v>
      </c>
      <c r="I30" s="42">
        <v>11</v>
      </c>
      <c r="J30" s="151"/>
      <c r="K30" s="153"/>
      <c r="L30" s="151"/>
      <c r="M30" s="183"/>
    </row>
    <row r="31" spans="1:13" ht="12.75" customHeight="1" thickBot="1">
      <c r="A31" s="54" t="s">
        <v>139</v>
      </c>
      <c r="B31" s="54">
        <v>2746</v>
      </c>
      <c r="C31" s="159"/>
      <c r="D31" s="47">
        <v>12</v>
      </c>
      <c r="E31" s="25">
        <v>3910</v>
      </c>
      <c r="F31" s="48">
        <v>8</v>
      </c>
      <c r="G31" s="49">
        <v>11</v>
      </c>
      <c r="H31" s="25">
        <v>2717</v>
      </c>
      <c r="I31" s="50">
        <v>6</v>
      </c>
      <c r="J31" s="152"/>
      <c r="K31" s="140"/>
      <c r="L31" s="152"/>
      <c r="M31" s="184"/>
    </row>
    <row r="32" spans="1:13" ht="12.75" customHeight="1">
      <c r="A32" s="52" t="s">
        <v>101</v>
      </c>
      <c r="B32" s="114">
        <v>1933</v>
      </c>
      <c r="C32" s="154" t="s">
        <v>98</v>
      </c>
      <c r="D32" s="35">
        <v>21</v>
      </c>
      <c r="E32" s="29">
        <v>6468</v>
      </c>
      <c r="F32" s="36">
        <v>6</v>
      </c>
      <c r="G32" s="37">
        <v>2</v>
      </c>
      <c r="H32" s="29">
        <v>611</v>
      </c>
      <c r="I32" s="38">
        <v>12</v>
      </c>
      <c r="J32" s="139">
        <f>SUM(D32:D36,G32:G36)</f>
        <v>111</v>
      </c>
      <c r="K32" s="139">
        <f>SUM(E32:E36,H32:H36)</f>
        <v>34035</v>
      </c>
      <c r="L32" s="139">
        <f>SUM(F32:F35,I32:I36)</f>
        <v>50</v>
      </c>
      <c r="M32" s="182">
        <v>6</v>
      </c>
    </row>
    <row r="33" spans="1:13" ht="12.75" customHeight="1">
      <c r="A33" s="53" t="s">
        <v>147</v>
      </c>
      <c r="B33" s="53">
        <v>3138</v>
      </c>
      <c r="C33" s="155"/>
      <c r="D33" s="39">
        <v>21</v>
      </c>
      <c r="E33" s="21">
        <v>6437</v>
      </c>
      <c r="F33" s="40">
        <v>5</v>
      </c>
      <c r="G33" s="41">
        <v>13</v>
      </c>
      <c r="H33" s="21">
        <v>3940</v>
      </c>
      <c r="I33" s="42">
        <v>4</v>
      </c>
      <c r="J33" s="153"/>
      <c r="K33" s="153"/>
      <c r="L33" s="153"/>
      <c r="M33" s="183"/>
    </row>
    <row r="34" spans="1:13" ht="12.75" customHeight="1">
      <c r="A34" s="53" t="s">
        <v>99</v>
      </c>
      <c r="B34" s="53">
        <v>1046</v>
      </c>
      <c r="C34" s="155"/>
      <c r="D34" s="39">
        <v>20</v>
      </c>
      <c r="E34" s="21">
        <v>5949</v>
      </c>
      <c r="F34" s="40">
        <v>2</v>
      </c>
      <c r="G34" s="41">
        <v>10</v>
      </c>
      <c r="H34" s="21">
        <v>3185</v>
      </c>
      <c r="I34" s="42">
        <v>6</v>
      </c>
      <c r="J34" s="153"/>
      <c r="K34" s="153"/>
      <c r="L34" s="153"/>
      <c r="M34" s="183"/>
    </row>
    <row r="35" spans="1:13" ht="12.75" customHeight="1">
      <c r="A35" s="115" t="s">
        <v>100</v>
      </c>
      <c r="B35" s="187">
        <v>3039</v>
      </c>
      <c r="C35" s="155"/>
      <c r="D35" s="10">
        <v>20</v>
      </c>
      <c r="E35" s="3">
        <v>6286</v>
      </c>
      <c r="F35" s="11">
        <v>3</v>
      </c>
      <c r="G35" s="12"/>
      <c r="H35" s="3"/>
      <c r="I35" s="13"/>
      <c r="J35" s="153"/>
      <c r="K35" s="153"/>
      <c r="L35" s="153"/>
      <c r="M35" s="183"/>
    </row>
    <row r="36" spans="1:13" ht="12.75" customHeight="1" thickBot="1">
      <c r="A36" s="54" t="s">
        <v>151</v>
      </c>
      <c r="B36" s="125">
        <v>1045</v>
      </c>
      <c r="C36" s="156"/>
      <c r="D36" s="47"/>
      <c r="E36" s="25"/>
      <c r="F36" s="48"/>
      <c r="G36" s="110">
        <v>4</v>
      </c>
      <c r="H36" s="25">
        <v>1159</v>
      </c>
      <c r="I36" s="50">
        <v>12</v>
      </c>
      <c r="J36" s="140"/>
      <c r="K36" s="140"/>
      <c r="L36" s="140"/>
      <c r="M36" s="184"/>
    </row>
    <row r="37" spans="1:13" ht="12.75" customHeight="1" thickBot="1">
      <c r="A37" s="52" t="s">
        <v>109</v>
      </c>
      <c r="B37" s="52">
        <v>4242</v>
      </c>
      <c r="C37" s="157" t="s">
        <v>148</v>
      </c>
      <c r="D37" s="43">
        <v>36</v>
      </c>
      <c r="E37" s="17">
        <v>10498</v>
      </c>
      <c r="F37" s="44">
        <v>1</v>
      </c>
      <c r="G37" s="45">
        <v>17</v>
      </c>
      <c r="H37" s="17">
        <v>5201</v>
      </c>
      <c r="I37" s="46">
        <v>3</v>
      </c>
      <c r="J37" s="150">
        <f>SUM(D37:D40,G37:G40)</f>
        <v>134</v>
      </c>
      <c r="K37" s="139">
        <f>SUM(E37:E40,H37:H40)</f>
        <v>40532</v>
      </c>
      <c r="L37" s="150">
        <f>SUM(F37:F40,I37:I40)</f>
        <v>44</v>
      </c>
      <c r="M37" s="182">
        <v>5</v>
      </c>
    </row>
    <row r="38" spans="1:13" ht="12.75" customHeight="1">
      <c r="A38" s="53" t="s">
        <v>108</v>
      </c>
      <c r="B38" s="53">
        <v>3874</v>
      </c>
      <c r="C38" s="158"/>
      <c r="D38" s="39">
        <v>14</v>
      </c>
      <c r="E38" s="122">
        <v>4151</v>
      </c>
      <c r="F38" s="40">
        <v>12</v>
      </c>
      <c r="G38" s="41">
        <v>6</v>
      </c>
      <c r="H38" s="21">
        <v>1740</v>
      </c>
      <c r="I38" s="42">
        <v>12</v>
      </c>
      <c r="J38" s="151"/>
      <c r="K38" s="153"/>
      <c r="L38" s="151"/>
      <c r="M38" s="183"/>
    </row>
    <row r="39" spans="1:13" ht="12.75" customHeight="1">
      <c r="A39" s="53" t="s">
        <v>107</v>
      </c>
      <c r="B39" s="53">
        <v>4767</v>
      </c>
      <c r="C39" s="158"/>
      <c r="D39" s="39">
        <v>15</v>
      </c>
      <c r="E39" s="21">
        <v>4480</v>
      </c>
      <c r="F39" s="40">
        <v>5</v>
      </c>
      <c r="G39" s="41">
        <v>11</v>
      </c>
      <c r="H39" s="21">
        <v>3583</v>
      </c>
      <c r="I39" s="42">
        <v>5</v>
      </c>
      <c r="J39" s="151"/>
      <c r="K39" s="153"/>
      <c r="L39" s="151"/>
      <c r="M39" s="183"/>
    </row>
    <row r="40" spans="1:13" ht="12.75" customHeight="1" thickBot="1">
      <c r="A40" s="54" t="s">
        <v>110</v>
      </c>
      <c r="B40" s="54">
        <v>1341</v>
      </c>
      <c r="C40" s="159"/>
      <c r="D40" s="47">
        <v>17</v>
      </c>
      <c r="E40" s="25">
        <v>5348</v>
      </c>
      <c r="F40" s="48">
        <v>5</v>
      </c>
      <c r="G40" s="49">
        <v>18</v>
      </c>
      <c r="H40" s="25">
        <v>5531</v>
      </c>
      <c r="I40" s="50">
        <v>1</v>
      </c>
      <c r="J40" s="152"/>
      <c r="K40" s="140"/>
      <c r="L40" s="152"/>
      <c r="M40" s="184"/>
    </row>
    <row r="41" spans="1:13" ht="12.75" customHeight="1">
      <c r="A41" s="52" t="s">
        <v>120</v>
      </c>
      <c r="B41" s="114">
        <v>4030</v>
      </c>
      <c r="C41" s="157" t="s">
        <v>116</v>
      </c>
      <c r="D41" s="35">
        <v>32</v>
      </c>
      <c r="E41" s="29">
        <v>9263</v>
      </c>
      <c r="F41" s="36">
        <v>2</v>
      </c>
      <c r="G41" s="37">
        <v>14</v>
      </c>
      <c r="H41" s="29">
        <v>4253</v>
      </c>
      <c r="I41" s="38">
        <v>5</v>
      </c>
      <c r="J41" s="150">
        <f>SUM(D41:D44,G41:G44)</f>
        <v>144</v>
      </c>
      <c r="K41" s="139">
        <f>SUM(E41:E44,H41:H44)</f>
        <v>44016</v>
      </c>
      <c r="L41" s="150">
        <f>SUM(F41:F44,I41:I44)</f>
        <v>39</v>
      </c>
      <c r="M41" s="183">
        <v>2</v>
      </c>
    </row>
    <row r="42" spans="1:13" ht="12.75" customHeight="1">
      <c r="A42" s="53" t="s">
        <v>118</v>
      </c>
      <c r="B42" s="53">
        <v>3188</v>
      </c>
      <c r="C42" s="158"/>
      <c r="D42" s="39">
        <v>16</v>
      </c>
      <c r="E42" s="21">
        <v>4791</v>
      </c>
      <c r="F42" s="40">
        <v>11</v>
      </c>
      <c r="G42" s="41">
        <v>11</v>
      </c>
      <c r="H42" s="21">
        <v>3441</v>
      </c>
      <c r="I42" s="42">
        <v>6</v>
      </c>
      <c r="J42" s="151"/>
      <c r="K42" s="153"/>
      <c r="L42" s="151"/>
      <c r="M42" s="183"/>
    </row>
    <row r="43" spans="1:13" ht="12.75" customHeight="1">
      <c r="A43" s="53" t="s">
        <v>119</v>
      </c>
      <c r="B43" s="53">
        <v>183</v>
      </c>
      <c r="C43" s="158"/>
      <c r="D43" s="39">
        <v>10</v>
      </c>
      <c r="E43" s="21">
        <v>3123</v>
      </c>
      <c r="F43" s="40">
        <v>9</v>
      </c>
      <c r="G43" s="41">
        <v>17</v>
      </c>
      <c r="H43" s="21">
        <v>5448</v>
      </c>
      <c r="I43" s="42">
        <v>1</v>
      </c>
      <c r="J43" s="151"/>
      <c r="K43" s="153"/>
      <c r="L43" s="151"/>
      <c r="M43" s="183"/>
    </row>
    <row r="44" spans="1:13" ht="12.75" customHeight="1" thickBot="1">
      <c r="A44" s="54" t="s">
        <v>117</v>
      </c>
      <c r="B44" s="54">
        <v>3378</v>
      </c>
      <c r="C44" s="159"/>
      <c r="D44" s="47">
        <v>30</v>
      </c>
      <c r="E44" s="25">
        <v>9356</v>
      </c>
      <c r="F44" s="48">
        <v>1</v>
      </c>
      <c r="G44" s="49">
        <v>14</v>
      </c>
      <c r="H44" s="25">
        <v>4341</v>
      </c>
      <c r="I44" s="50">
        <v>4</v>
      </c>
      <c r="J44" s="152"/>
      <c r="K44" s="140"/>
      <c r="L44" s="152"/>
      <c r="M44" s="184"/>
    </row>
    <row r="45" spans="1:13" ht="12.75" customHeight="1">
      <c r="A45" s="52" t="s">
        <v>135</v>
      </c>
      <c r="B45" s="114"/>
      <c r="C45" s="157" t="s">
        <v>134</v>
      </c>
      <c r="D45" s="35">
        <v>10</v>
      </c>
      <c r="E45" s="29">
        <v>2883</v>
      </c>
      <c r="F45" s="36">
        <v>11</v>
      </c>
      <c r="G45" s="37">
        <v>6</v>
      </c>
      <c r="H45" s="29">
        <v>1861</v>
      </c>
      <c r="I45" s="38">
        <v>9</v>
      </c>
      <c r="J45" s="150">
        <f>SUM(D45:D48,G45:G48)</f>
        <v>93</v>
      </c>
      <c r="K45" s="139">
        <f>SUM(E45:E48,H45:H48)</f>
        <v>27230</v>
      </c>
      <c r="L45" s="150">
        <f>SUM(F45:F48,I45:I48)</f>
        <v>64</v>
      </c>
      <c r="M45" s="183">
        <v>10</v>
      </c>
    </row>
    <row r="46" spans="1:13" ht="12.75" customHeight="1">
      <c r="A46" s="53" t="s">
        <v>146</v>
      </c>
      <c r="B46" s="53"/>
      <c r="C46" s="158"/>
      <c r="D46" s="39">
        <v>29</v>
      </c>
      <c r="E46" s="21">
        <v>8381</v>
      </c>
      <c r="F46" s="40">
        <v>2</v>
      </c>
      <c r="G46" s="41">
        <v>15</v>
      </c>
      <c r="H46" s="21">
        <v>4136</v>
      </c>
      <c r="I46" s="42">
        <v>3</v>
      </c>
      <c r="J46" s="151"/>
      <c r="K46" s="153"/>
      <c r="L46" s="151"/>
      <c r="M46" s="183"/>
    </row>
    <row r="47" spans="1:13" ht="12.75" customHeight="1">
      <c r="A47" s="53" t="s">
        <v>136</v>
      </c>
      <c r="B47" s="53"/>
      <c r="C47" s="158"/>
      <c r="D47" s="39">
        <v>5</v>
      </c>
      <c r="E47" s="21">
        <v>1663</v>
      </c>
      <c r="F47" s="40">
        <v>12</v>
      </c>
      <c r="G47" s="41">
        <v>10</v>
      </c>
      <c r="H47" s="21">
        <v>2814</v>
      </c>
      <c r="I47" s="42">
        <v>8</v>
      </c>
      <c r="J47" s="151"/>
      <c r="K47" s="153"/>
      <c r="L47" s="151"/>
      <c r="M47" s="183"/>
    </row>
    <row r="48" spans="1:13" ht="12.75" customHeight="1" thickBot="1">
      <c r="A48" s="54" t="s">
        <v>137</v>
      </c>
      <c r="B48" s="54"/>
      <c r="C48" s="159"/>
      <c r="D48" s="47">
        <v>11</v>
      </c>
      <c r="E48" s="25">
        <v>3258</v>
      </c>
      <c r="F48" s="48">
        <v>11</v>
      </c>
      <c r="G48" s="110">
        <v>7</v>
      </c>
      <c r="H48" s="25">
        <v>2234</v>
      </c>
      <c r="I48" s="50">
        <v>8</v>
      </c>
      <c r="J48" s="152"/>
      <c r="K48" s="140"/>
      <c r="L48" s="152"/>
      <c r="M48" s="184"/>
    </row>
    <row r="49" spans="1:13" ht="12.75" customHeight="1">
      <c r="A49" s="52" t="s">
        <v>106</v>
      </c>
      <c r="B49" s="114">
        <v>3588</v>
      </c>
      <c r="C49" s="154" t="s">
        <v>102</v>
      </c>
      <c r="D49" s="35">
        <v>29</v>
      </c>
      <c r="E49" s="29">
        <v>8656</v>
      </c>
      <c r="F49" s="36">
        <v>3</v>
      </c>
      <c r="G49" s="37">
        <v>6</v>
      </c>
      <c r="H49" s="29">
        <v>1763</v>
      </c>
      <c r="I49" s="38">
        <v>10</v>
      </c>
      <c r="J49" s="150">
        <f>SUM(D49:D52,G49:G52)</f>
        <v>138</v>
      </c>
      <c r="K49" s="139">
        <f>SUM(E49:E52,H49:H52)</f>
        <v>44703</v>
      </c>
      <c r="L49" s="150">
        <f>SUM(F49:F52,I49:I52)</f>
        <v>41</v>
      </c>
      <c r="M49" s="183">
        <v>3</v>
      </c>
    </row>
    <row r="50" spans="1:13" ht="12.75" customHeight="1">
      <c r="A50" s="53" t="s">
        <v>105</v>
      </c>
      <c r="B50" s="53">
        <v>3307</v>
      </c>
      <c r="C50" s="155"/>
      <c r="D50" s="39">
        <v>25</v>
      </c>
      <c r="E50" s="21">
        <v>7724</v>
      </c>
      <c r="F50" s="40">
        <v>3</v>
      </c>
      <c r="G50" s="41">
        <v>11</v>
      </c>
      <c r="H50" s="21">
        <v>6058</v>
      </c>
      <c r="I50" s="42">
        <v>8</v>
      </c>
      <c r="J50" s="151"/>
      <c r="K50" s="153"/>
      <c r="L50" s="151"/>
      <c r="M50" s="183"/>
    </row>
    <row r="51" spans="1:13" ht="12.75" customHeight="1">
      <c r="A51" s="53" t="s">
        <v>104</v>
      </c>
      <c r="B51" s="53">
        <v>2503</v>
      </c>
      <c r="C51" s="155"/>
      <c r="D51" s="39">
        <v>25</v>
      </c>
      <c r="E51" s="21">
        <v>7689</v>
      </c>
      <c r="F51" s="40">
        <v>1</v>
      </c>
      <c r="G51" s="41">
        <v>18</v>
      </c>
      <c r="H51" s="21">
        <v>5442</v>
      </c>
      <c r="I51" s="42">
        <v>2</v>
      </c>
      <c r="J51" s="151"/>
      <c r="K51" s="153"/>
      <c r="L51" s="151"/>
      <c r="M51" s="183"/>
    </row>
    <row r="52" spans="1:13" ht="12.75" customHeight="1" thickBot="1">
      <c r="A52" s="54" t="s">
        <v>103</v>
      </c>
      <c r="B52" s="54">
        <v>2501</v>
      </c>
      <c r="C52" s="156"/>
      <c r="D52" s="47">
        <v>11</v>
      </c>
      <c r="E52" s="25">
        <v>3463</v>
      </c>
      <c r="F52" s="48">
        <v>9</v>
      </c>
      <c r="G52" s="110">
        <v>13</v>
      </c>
      <c r="H52" s="25">
        <v>3908</v>
      </c>
      <c r="I52" s="50">
        <v>5</v>
      </c>
      <c r="J52" s="152"/>
      <c r="K52" s="140"/>
      <c r="L52" s="152"/>
      <c r="M52" s="184"/>
    </row>
  </sheetData>
  <sheetProtection/>
  <mergeCells count="65">
    <mergeCell ref="C32:C36"/>
    <mergeCell ref="L37:L40"/>
    <mergeCell ref="M37:M40"/>
    <mergeCell ref="J32:J36"/>
    <mergeCell ref="K32:K36"/>
    <mergeCell ref="L32:L36"/>
    <mergeCell ref="M32:M36"/>
    <mergeCell ref="J41:J44"/>
    <mergeCell ref="K41:K44"/>
    <mergeCell ref="L41:L44"/>
    <mergeCell ref="M41:M44"/>
    <mergeCell ref="J37:J40"/>
    <mergeCell ref="K37:K40"/>
    <mergeCell ref="K24:K27"/>
    <mergeCell ref="L24:L27"/>
    <mergeCell ref="M24:M27"/>
    <mergeCell ref="J28:J31"/>
    <mergeCell ref="K28:K31"/>
    <mergeCell ref="L28:L31"/>
    <mergeCell ref="M28:M31"/>
    <mergeCell ref="M8:M11"/>
    <mergeCell ref="J20:J23"/>
    <mergeCell ref="K20:K23"/>
    <mergeCell ref="L20:L23"/>
    <mergeCell ref="M20:M23"/>
    <mergeCell ref="J16:J19"/>
    <mergeCell ref="K16:K19"/>
    <mergeCell ref="L16:L19"/>
    <mergeCell ref="M16:M19"/>
    <mergeCell ref="K12:K15"/>
    <mergeCell ref="L12:L15"/>
    <mergeCell ref="M12:M15"/>
    <mergeCell ref="K4:K7"/>
    <mergeCell ref="L4:L7"/>
    <mergeCell ref="M4:M7"/>
    <mergeCell ref="J8:J11"/>
    <mergeCell ref="K8:K11"/>
    <mergeCell ref="L8:L11"/>
    <mergeCell ref="J12:J15"/>
    <mergeCell ref="A2:A3"/>
    <mergeCell ref="C2:C3"/>
    <mergeCell ref="C20:C23"/>
    <mergeCell ref="C24:C27"/>
    <mergeCell ref="C28:C31"/>
    <mergeCell ref="J24:J27"/>
    <mergeCell ref="B2:B3"/>
    <mergeCell ref="D2:F2"/>
    <mergeCell ref="G2:I2"/>
    <mergeCell ref="C4:C7"/>
    <mergeCell ref="J4:J7"/>
    <mergeCell ref="C41:C44"/>
    <mergeCell ref="C8:C11"/>
    <mergeCell ref="C12:C15"/>
    <mergeCell ref="C16:C19"/>
    <mergeCell ref="C37:C40"/>
    <mergeCell ref="J45:J48"/>
    <mergeCell ref="K45:K48"/>
    <mergeCell ref="L45:L48"/>
    <mergeCell ref="M45:M48"/>
    <mergeCell ref="C49:C52"/>
    <mergeCell ref="J49:J52"/>
    <mergeCell ref="K49:K52"/>
    <mergeCell ref="L49:L52"/>
    <mergeCell ref="M49:M52"/>
    <mergeCell ref="C45:C4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="90" zoomScaleNormal="90" zoomScalePageLayoutView="0" workbookViewId="0" topLeftCell="A1">
      <selection activeCell="H18" sqref="H18"/>
    </sheetView>
  </sheetViews>
  <sheetFormatPr defaultColWidth="9.140625" defaultRowHeight="15"/>
  <sheetData>
    <row r="1" spans="1:8" ht="15">
      <c r="A1">
        <v>182</v>
      </c>
      <c r="B1">
        <v>215</v>
      </c>
      <c r="C1">
        <v>231</v>
      </c>
      <c r="D1">
        <v>164</v>
      </c>
      <c r="E1">
        <v>177</v>
      </c>
      <c r="F1">
        <v>170</v>
      </c>
      <c r="G1">
        <v>228</v>
      </c>
      <c r="H1">
        <v>210</v>
      </c>
    </row>
    <row r="2" spans="1:8" ht="15">
      <c r="A2">
        <v>184</v>
      </c>
      <c r="B2">
        <v>187</v>
      </c>
      <c r="C2">
        <v>150</v>
      </c>
      <c r="D2">
        <v>212</v>
      </c>
      <c r="E2">
        <v>150</v>
      </c>
      <c r="F2">
        <v>180</v>
      </c>
      <c r="G2">
        <v>271</v>
      </c>
      <c r="H2">
        <v>310</v>
      </c>
    </row>
    <row r="3" spans="1:8" ht="15">
      <c r="A3">
        <v>190</v>
      </c>
      <c r="B3">
        <v>235</v>
      </c>
      <c r="C3">
        <v>202</v>
      </c>
      <c r="D3">
        <v>188</v>
      </c>
      <c r="E3">
        <v>221</v>
      </c>
      <c r="F3">
        <v>165</v>
      </c>
      <c r="G3">
        <v>165</v>
      </c>
      <c r="H3">
        <v>155</v>
      </c>
    </row>
    <row r="4" spans="1:8" ht="15">
      <c r="A4">
        <v>160</v>
      </c>
      <c r="B4">
        <v>260</v>
      </c>
      <c r="C4">
        <v>185</v>
      </c>
      <c r="D4">
        <v>215</v>
      </c>
      <c r="E4">
        <v>275</v>
      </c>
      <c r="F4">
        <v>180</v>
      </c>
      <c r="G4">
        <v>220</v>
      </c>
      <c r="H4">
        <v>240</v>
      </c>
    </row>
    <row r="5" spans="1:8" ht="15">
      <c r="A5">
        <v>150</v>
      </c>
      <c r="B5">
        <v>165</v>
      </c>
      <c r="C5">
        <v>160</v>
      </c>
      <c r="D5">
        <v>205</v>
      </c>
      <c r="E5">
        <v>234</v>
      </c>
      <c r="F5">
        <v>220</v>
      </c>
      <c r="G5">
        <v>230</v>
      </c>
      <c r="H5">
        <v>165</v>
      </c>
    </row>
    <row r="6" spans="1:8" ht="15">
      <c r="A6">
        <v>201</v>
      </c>
      <c r="B6">
        <v>275</v>
      </c>
      <c r="C6">
        <v>180</v>
      </c>
      <c r="D6">
        <v>195</v>
      </c>
      <c r="E6">
        <v>285</v>
      </c>
      <c r="F6">
        <v>235</v>
      </c>
      <c r="G6">
        <v>178</v>
      </c>
      <c r="H6">
        <v>230</v>
      </c>
    </row>
    <row r="7" spans="1:8" ht="15">
      <c r="A7">
        <v>190</v>
      </c>
      <c r="B7">
        <v>172</v>
      </c>
      <c r="C7">
        <v>180</v>
      </c>
      <c r="D7">
        <v>185</v>
      </c>
      <c r="E7">
        <v>176</v>
      </c>
      <c r="F7">
        <v>190</v>
      </c>
      <c r="G7">
        <v>165</v>
      </c>
      <c r="H7">
        <v>250</v>
      </c>
    </row>
    <row r="8" spans="1:8" ht="15">
      <c r="A8">
        <v>178</v>
      </c>
      <c r="B8">
        <v>165</v>
      </c>
      <c r="C8">
        <v>150</v>
      </c>
      <c r="D8">
        <v>172</v>
      </c>
      <c r="E8">
        <v>190</v>
      </c>
      <c r="F8">
        <v>250</v>
      </c>
      <c r="G8">
        <v>208</v>
      </c>
      <c r="H8">
        <v>160</v>
      </c>
    </row>
    <row r="9" spans="1:8" ht="15">
      <c r="A9">
        <v>150</v>
      </c>
      <c r="B9">
        <v>152</v>
      </c>
      <c r="C9">
        <v>200</v>
      </c>
      <c r="D9">
        <v>172</v>
      </c>
      <c r="E9">
        <v>205</v>
      </c>
      <c r="F9">
        <v>270</v>
      </c>
      <c r="G9">
        <v>160</v>
      </c>
      <c r="H9">
        <v>270</v>
      </c>
    </row>
    <row r="10" spans="1:8" ht="15">
      <c r="A10">
        <v>190</v>
      </c>
      <c r="B10">
        <v>250</v>
      </c>
      <c r="C10">
        <v>150</v>
      </c>
      <c r="D10">
        <v>160</v>
      </c>
      <c r="E10">
        <v>203</v>
      </c>
      <c r="F10">
        <v>160</v>
      </c>
      <c r="G10">
        <v>170</v>
      </c>
      <c r="H10">
        <v>280</v>
      </c>
    </row>
    <row r="11" spans="1:8" ht="15">
      <c r="A11">
        <v>170</v>
      </c>
      <c r="B11">
        <v>385</v>
      </c>
      <c r="C11">
        <v>170</v>
      </c>
      <c r="D11">
        <v>173</v>
      </c>
      <c r="E11">
        <v>228</v>
      </c>
      <c r="F11">
        <v>180</v>
      </c>
      <c r="G11">
        <v>155</v>
      </c>
      <c r="H11">
        <v>220</v>
      </c>
    </row>
    <row r="12" spans="1:8" ht="15">
      <c r="A12">
        <v>155</v>
      </c>
      <c r="B12">
        <v>220</v>
      </c>
      <c r="C12">
        <v>1100</v>
      </c>
      <c r="D12">
        <v>1100</v>
      </c>
      <c r="E12">
        <v>1100</v>
      </c>
      <c r="F12">
        <v>210</v>
      </c>
      <c r="G12">
        <v>252</v>
      </c>
      <c r="H12">
        <v>240</v>
      </c>
    </row>
    <row r="13" spans="1:8" ht="14.25" customHeight="1">
      <c r="A13">
        <v>166</v>
      </c>
      <c r="B13">
        <v>180</v>
      </c>
      <c r="F13">
        <v>230</v>
      </c>
      <c r="G13">
        <v>1200</v>
      </c>
      <c r="H13">
        <v>155</v>
      </c>
    </row>
    <row r="14" spans="1:8" ht="15">
      <c r="A14">
        <v>175</v>
      </c>
      <c r="B14">
        <v>215</v>
      </c>
      <c r="F14">
        <v>1300</v>
      </c>
      <c r="H14">
        <v>190</v>
      </c>
    </row>
    <row r="15" spans="1:8" ht="15">
      <c r="A15">
        <v>195</v>
      </c>
      <c r="B15">
        <v>151</v>
      </c>
      <c r="H15">
        <v>230</v>
      </c>
    </row>
    <row r="16" spans="1:8" ht="15">
      <c r="A16">
        <v>1500</v>
      </c>
      <c r="B16">
        <v>205</v>
      </c>
      <c r="H16">
        <v>151</v>
      </c>
    </row>
    <row r="17" spans="2:8" ht="15">
      <c r="B17">
        <v>272</v>
      </c>
      <c r="H17">
        <v>1600</v>
      </c>
    </row>
    <row r="18" ht="15">
      <c r="B18">
        <v>233</v>
      </c>
    </row>
    <row r="19" ht="15">
      <c r="B19">
        <v>215</v>
      </c>
    </row>
    <row r="20" ht="15">
      <c r="B20">
        <v>220</v>
      </c>
    </row>
    <row r="21" ht="15">
      <c r="B21">
        <v>202</v>
      </c>
    </row>
    <row r="22" ht="15">
      <c r="B22">
        <v>2100</v>
      </c>
    </row>
    <row r="24" spans="1:16" ht="15">
      <c r="A24">
        <f>SUM(A1:A23)</f>
        <v>4136</v>
      </c>
      <c r="B24">
        <f aca="true" t="shared" si="0" ref="B24:P24">SUM(B1:B23)</f>
        <v>6674</v>
      </c>
      <c r="C24">
        <f t="shared" si="0"/>
        <v>3058</v>
      </c>
      <c r="D24">
        <f t="shared" si="0"/>
        <v>3141</v>
      </c>
      <c r="E24">
        <f t="shared" si="0"/>
        <v>3444</v>
      </c>
      <c r="F24">
        <f t="shared" si="0"/>
        <v>3940</v>
      </c>
      <c r="G24">
        <f t="shared" si="0"/>
        <v>3602</v>
      </c>
      <c r="H24">
        <f t="shared" si="0"/>
        <v>5056</v>
      </c>
      <c r="I24">
        <f t="shared" si="0"/>
        <v>0</v>
      </c>
      <c r="J24">
        <f t="shared" si="0"/>
        <v>0</v>
      </c>
      <c r="K24">
        <f t="shared" si="0"/>
        <v>0</v>
      </c>
      <c r="L24">
        <f t="shared" si="0"/>
        <v>0</v>
      </c>
      <c r="M24">
        <f t="shared" si="0"/>
        <v>0</v>
      </c>
      <c r="N24">
        <f t="shared" si="0"/>
        <v>0</v>
      </c>
      <c r="O24">
        <f t="shared" si="0"/>
        <v>0</v>
      </c>
      <c r="P24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5.7109375" style="81" customWidth="1"/>
    <col min="2" max="2" width="10.00390625" style="0" customWidth="1"/>
    <col min="3" max="3" width="11.7109375" style="0" customWidth="1"/>
    <col min="4" max="12" width="10.7109375" style="0" customWidth="1"/>
  </cols>
  <sheetData>
    <row r="1" spans="1:3" ht="15">
      <c r="A1" s="168" t="s">
        <v>63</v>
      </c>
      <c r="B1" s="168"/>
      <c r="C1" s="168"/>
    </row>
    <row r="2" spans="1:12" ht="15">
      <c r="A2" s="80"/>
      <c r="B2" s="76"/>
      <c r="C2" s="77">
        <v>1</v>
      </c>
      <c r="D2" s="77">
        <v>2</v>
      </c>
      <c r="E2" s="77">
        <v>3</v>
      </c>
      <c r="F2" s="77">
        <v>4</v>
      </c>
      <c r="G2" s="77">
        <v>5</v>
      </c>
      <c r="H2" s="77">
        <v>6</v>
      </c>
      <c r="I2" s="77">
        <v>7</v>
      </c>
      <c r="J2" s="77">
        <v>8</v>
      </c>
      <c r="K2" s="77">
        <v>9</v>
      </c>
      <c r="L2" s="77">
        <v>10</v>
      </c>
    </row>
    <row r="3" spans="1:12" s="85" customFormat="1" ht="12" thickBot="1">
      <c r="A3" s="83"/>
      <c r="B3" s="84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s="75" customFormat="1" ht="15.75" customHeight="1" thickBot="1" thickTop="1">
      <c r="A4" s="162" t="s">
        <v>2</v>
      </c>
      <c r="B4" s="96" t="s">
        <v>60</v>
      </c>
      <c r="C4" s="97" t="s">
        <v>9</v>
      </c>
      <c r="D4" s="98" t="s">
        <v>10</v>
      </c>
      <c r="E4" s="98" t="s">
        <v>11</v>
      </c>
      <c r="F4" s="98" t="s">
        <v>12</v>
      </c>
      <c r="G4" s="98" t="s">
        <v>13</v>
      </c>
      <c r="H4" s="98" t="s">
        <v>14</v>
      </c>
      <c r="I4" s="98" t="s">
        <v>15</v>
      </c>
      <c r="J4" s="98" t="s">
        <v>16</v>
      </c>
      <c r="K4" s="98" t="s">
        <v>17</v>
      </c>
      <c r="L4" s="99" t="s">
        <v>18</v>
      </c>
    </row>
    <row r="5" spans="1:12" s="75" customFormat="1" ht="15">
      <c r="A5" s="163"/>
      <c r="B5" s="91" t="s">
        <v>81</v>
      </c>
      <c r="C5" s="88" t="str">
        <f>týmy!A4</f>
        <v>Schwarz Vladimír</v>
      </c>
      <c r="D5" s="78" t="str">
        <f>týmy!A8</f>
        <v>Šnek Jan</v>
      </c>
      <c r="E5" s="78" t="str">
        <f>týmy!A12</f>
        <v>Bartoň Jiří</v>
      </c>
      <c r="F5" s="78" t="str">
        <f>týmy!A16</f>
        <v>Daněk Jiří</v>
      </c>
      <c r="G5" s="78" t="str">
        <f>týmy!A20</f>
        <v>Marek Zdeněk</v>
      </c>
      <c r="H5" s="78" t="str">
        <f>týmy!A24</f>
        <v>Cieslar Tomáš</v>
      </c>
      <c r="I5" s="78" t="str">
        <f>týmy!A28</f>
        <v>Plaskura Petr</v>
      </c>
      <c r="J5" s="78" t="str">
        <f>týmy!A32</f>
        <v>Šebesta Roman</v>
      </c>
      <c r="K5" s="78" t="str">
        <f>týmy!A37</f>
        <v>Pleskač Antonín</v>
      </c>
      <c r="L5" s="100" t="str">
        <f>týmy!A41</f>
        <v>Melnar Michal</v>
      </c>
    </row>
    <row r="6" spans="1:12" s="75" customFormat="1" ht="15.75" thickBot="1">
      <c r="A6" s="163"/>
      <c r="B6" s="92" t="s">
        <v>82</v>
      </c>
      <c r="C6" s="89" t="str">
        <f>týmy!A5</f>
        <v>Střalka Lukáš</v>
      </c>
      <c r="D6" s="79" t="str">
        <f>týmy!A9</f>
        <v>Hátle Roman</v>
      </c>
      <c r="E6" s="78" t="str">
        <f>týmy!A13</f>
        <v>Staněk Petr</v>
      </c>
      <c r="F6" s="79" t="str">
        <f>týmy!A17</f>
        <v>Slaninka Jan</v>
      </c>
      <c r="G6" s="79" t="str">
        <f>týmy!A21</f>
        <v>Pejchar Jiří</v>
      </c>
      <c r="H6" s="79" t="str">
        <f>týmy!A25</f>
        <v>Starýchfojtů Tomáš</v>
      </c>
      <c r="I6" s="79" t="str">
        <f>týmy!A29</f>
        <v>Švihálek Zdeněk</v>
      </c>
      <c r="J6" s="79" t="str">
        <f>týmy!A33</f>
        <v>Oliva Jan</v>
      </c>
      <c r="K6" s="79" t="str">
        <f>týmy!A38</f>
        <v>Kolář Jan</v>
      </c>
      <c r="L6" s="101" t="str">
        <f>týmy!A42</f>
        <v>Adam František</v>
      </c>
    </row>
    <row r="7" spans="1:12" s="75" customFormat="1" ht="15.75" thickBot="1">
      <c r="A7" s="163"/>
      <c r="B7" s="90" t="s">
        <v>59</v>
      </c>
      <c r="C7" s="87" t="s">
        <v>19</v>
      </c>
      <c r="D7" s="86" t="s">
        <v>20</v>
      </c>
      <c r="E7" s="86" t="s">
        <v>21</v>
      </c>
      <c r="F7" s="86" t="s">
        <v>22</v>
      </c>
      <c r="G7" s="86" t="s">
        <v>23</v>
      </c>
      <c r="H7" s="86" t="s">
        <v>24</v>
      </c>
      <c r="I7" s="86" t="s">
        <v>25</v>
      </c>
      <c r="J7" s="86" t="s">
        <v>26</v>
      </c>
      <c r="K7" s="86" t="s">
        <v>27</v>
      </c>
      <c r="L7" s="102" t="s">
        <v>48</v>
      </c>
    </row>
    <row r="8" spans="1:12" s="75" customFormat="1" ht="15">
      <c r="A8" s="163"/>
      <c r="B8" s="91" t="s">
        <v>83</v>
      </c>
      <c r="C8" s="88" t="str">
        <f>týmy!A6</f>
        <v>Pěnčík Tomáš</v>
      </c>
      <c r="D8" s="78" t="str">
        <f>týmy!A10</f>
        <v>Kudrna Pavel</v>
      </c>
      <c r="E8" s="78" t="str">
        <f>týmy!A14</f>
        <v>Vašata Dan</v>
      </c>
      <c r="F8" s="78" t="str">
        <f>týmy!A18</f>
        <v>Huček Petr</v>
      </c>
      <c r="G8" s="78" t="str">
        <f>týmy!A22</f>
        <v>Svrček Daniel</v>
      </c>
      <c r="H8" s="78" t="str">
        <f>týmy!A26</f>
        <v>Jahn Lukáš</v>
      </c>
      <c r="I8" s="78" t="str">
        <f>týmy!A30</f>
        <v>Perutka Radim</v>
      </c>
      <c r="J8" s="78" t="str">
        <f>týmy!A34</f>
        <v>Hopp Roman</v>
      </c>
      <c r="K8" s="78" t="str">
        <f>týmy!A39</f>
        <v>Štěpánek Martin ml.</v>
      </c>
      <c r="L8" s="100" t="str">
        <f>týmy!A43</f>
        <v>Šustek Jaroslav</v>
      </c>
    </row>
    <row r="9" spans="1:12" s="75" customFormat="1" ht="15.75" thickBot="1">
      <c r="A9" s="164"/>
      <c r="B9" s="103" t="s">
        <v>84</v>
      </c>
      <c r="C9" s="104" t="str">
        <f>týmy!A7</f>
        <v>Knápek Jindřich</v>
      </c>
      <c r="D9" s="105" t="str">
        <f>týmy!A11</f>
        <v>Černík Petr</v>
      </c>
      <c r="E9" s="105" t="str">
        <f>týmy!A15</f>
        <v>Staněk Martin</v>
      </c>
      <c r="F9" s="105" t="str">
        <f>týmy!A19</f>
        <v>Závodník Radek</v>
      </c>
      <c r="G9" s="105" t="str">
        <f>týmy!A23</f>
        <v>Kynšt Daniel</v>
      </c>
      <c r="H9" s="105" t="str">
        <f>týmy!A27</f>
        <v>Švub Dominik</v>
      </c>
      <c r="I9" s="105" t="str">
        <f>týmy!A31</f>
        <v>Budík Petr</v>
      </c>
      <c r="J9" s="105" t="str">
        <f>týmy!A35</f>
        <v>Mayer Petr</v>
      </c>
      <c r="K9" s="105" t="str">
        <f>týmy!A40</f>
        <v>Mužík Milan</v>
      </c>
      <c r="L9" s="106" t="str">
        <f>týmy!A44</f>
        <v>Adam Jakub</v>
      </c>
    </row>
    <row r="10" spans="1:12" s="75" customFormat="1" ht="16.5" thickBot="1" thickTop="1">
      <c r="A10" s="165" t="s">
        <v>3</v>
      </c>
      <c r="B10" s="107" t="s">
        <v>60</v>
      </c>
      <c r="C10" s="97" t="s">
        <v>28</v>
      </c>
      <c r="D10" s="98" t="s">
        <v>29</v>
      </c>
      <c r="E10" s="98" t="s">
        <v>30</v>
      </c>
      <c r="F10" s="98" t="s">
        <v>31</v>
      </c>
      <c r="G10" s="98" t="s">
        <v>32</v>
      </c>
      <c r="H10" s="98" t="s">
        <v>33</v>
      </c>
      <c r="I10" s="98" t="s">
        <v>34</v>
      </c>
      <c r="J10" s="98" t="s">
        <v>35</v>
      </c>
      <c r="K10" s="98" t="s">
        <v>36</v>
      </c>
      <c r="L10" s="99" t="s">
        <v>37</v>
      </c>
    </row>
    <row r="11" spans="1:12" s="75" customFormat="1" ht="15">
      <c r="A11" s="166"/>
      <c r="B11" s="94" t="s">
        <v>83</v>
      </c>
      <c r="C11" s="88" t="str">
        <f aca="true" t="shared" si="0" ref="C11:L11">C8</f>
        <v>Pěnčík Tomáš</v>
      </c>
      <c r="D11" s="78" t="str">
        <f t="shared" si="0"/>
        <v>Kudrna Pavel</v>
      </c>
      <c r="E11" s="78" t="str">
        <f t="shared" si="0"/>
        <v>Vašata Dan</v>
      </c>
      <c r="F11" s="78" t="str">
        <f t="shared" si="0"/>
        <v>Huček Petr</v>
      </c>
      <c r="G11" s="78" t="str">
        <f t="shared" si="0"/>
        <v>Svrček Daniel</v>
      </c>
      <c r="H11" s="78" t="str">
        <f t="shared" si="0"/>
        <v>Jahn Lukáš</v>
      </c>
      <c r="I11" s="78" t="str">
        <f t="shared" si="0"/>
        <v>Perutka Radim</v>
      </c>
      <c r="J11" s="78" t="str">
        <f t="shared" si="0"/>
        <v>Hopp Roman</v>
      </c>
      <c r="K11" s="78" t="str">
        <f t="shared" si="0"/>
        <v>Štěpánek Martin ml.</v>
      </c>
      <c r="L11" s="100" t="str">
        <f t="shared" si="0"/>
        <v>Šustek Jaroslav</v>
      </c>
    </row>
    <row r="12" spans="1:12" s="75" customFormat="1" ht="15.75" thickBot="1">
      <c r="A12" s="166"/>
      <c r="B12" s="95" t="s">
        <v>84</v>
      </c>
      <c r="C12" s="89" t="str">
        <f aca="true" t="shared" si="1" ref="C12:L12">C9</f>
        <v>Knápek Jindřich</v>
      </c>
      <c r="D12" s="79" t="str">
        <f t="shared" si="1"/>
        <v>Černík Petr</v>
      </c>
      <c r="E12" s="79" t="str">
        <f t="shared" si="1"/>
        <v>Staněk Martin</v>
      </c>
      <c r="F12" s="79" t="str">
        <f t="shared" si="1"/>
        <v>Závodník Radek</v>
      </c>
      <c r="G12" s="79" t="str">
        <f t="shared" si="1"/>
        <v>Kynšt Daniel</v>
      </c>
      <c r="H12" s="79" t="str">
        <f t="shared" si="1"/>
        <v>Švub Dominik</v>
      </c>
      <c r="I12" s="79" t="str">
        <f t="shared" si="1"/>
        <v>Budík Petr</v>
      </c>
      <c r="J12" s="79" t="str">
        <f t="shared" si="1"/>
        <v>Mayer Petr</v>
      </c>
      <c r="K12" s="79" t="str">
        <f t="shared" si="1"/>
        <v>Mužík Milan</v>
      </c>
      <c r="L12" s="101" t="str">
        <f t="shared" si="1"/>
        <v>Adam Jakub</v>
      </c>
    </row>
    <row r="13" spans="1:12" s="75" customFormat="1" ht="15.75" thickBot="1">
      <c r="A13" s="166"/>
      <c r="B13" s="93" t="s">
        <v>59</v>
      </c>
      <c r="C13" s="87" t="s">
        <v>19</v>
      </c>
      <c r="D13" s="86" t="s">
        <v>20</v>
      </c>
      <c r="E13" s="86" t="s">
        <v>21</v>
      </c>
      <c r="F13" s="86" t="s">
        <v>22</v>
      </c>
      <c r="G13" s="86" t="s">
        <v>23</v>
      </c>
      <c r="H13" s="86" t="s">
        <v>24</v>
      </c>
      <c r="I13" s="86" t="s">
        <v>25</v>
      </c>
      <c r="J13" s="86" t="s">
        <v>26</v>
      </c>
      <c r="K13" s="86" t="s">
        <v>27</v>
      </c>
      <c r="L13" s="102" t="s">
        <v>48</v>
      </c>
    </row>
    <row r="14" spans="1:12" s="75" customFormat="1" ht="15">
      <c r="A14" s="166"/>
      <c r="B14" s="94" t="s">
        <v>81</v>
      </c>
      <c r="C14" s="88" t="str">
        <f aca="true" t="shared" si="2" ref="C14:L14">C5</f>
        <v>Schwarz Vladimír</v>
      </c>
      <c r="D14" s="78" t="str">
        <f t="shared" si="2"/>
        <v>Šnek Jan</v>
      </c>
      <c r="E14" s="78" t="str">
        <f t="shared" si="2"/>
        <v>Bartoň Jiří</v>
      </c>
      <c r="F14" s="78" t="str">
        <f t="shared" si="2"/>
        <v>Daněk Jiří</v>
      </c>
      <c r="G14" s="78" t="str">
        <f t="shared" si="2"/>
        <v>Marek Zdeněk</v>
      </c>
      <c r="H14" s="78" t="str">
        <f t="shared" si="2"/>
        <v>Cieslar Tomáš</v>
      </c>
      <c r="I14" s="78" t="str">
        <f t="shared" si="2"/>
        <v>Plaskura Petr</v>
      </c>
      <c r="J14" s="78" t="str">
        <f t="shared" si="2"/>
        <v>Šebesta Roman</v>
      </c>
      <c r="K14" s="78" t="str">
        <f t="shared" si="2"/>
        <v>Pleskač Antonín</v>
      </c>
      <c r="L14" s="100" t="str">
        <f t="shared" si="2"/>
        <v>Melnar Michal</v>
      </c>
    </row>
    <row r="15" spans="1:12" s="75" customFormat="1" ht="15.75" thickBot="1">
      <c r="A15" s="167"/>
      <c r="B15" s="108" t="s">
        <v>82</v>
      </c>
      <c r="C15" s="104" t="str">
        <f aca="true" t="shared" si="3" ref="C15:L15">C6</f>
        <v>Střalka Lukáš</v>
      </c>
      <c r="D15" s="105" t="str">
        <f t="shared" si="3"/>
        <v>Hátle Roman</v>
      </c>
      <c r="E15" s="105" t="str">
        <f t="shared" si="3"/>
        <v>Staněk Petr</v>
      </c>
      <c r="F15" s="105" t="str">
        <f t="shared" si="3"/>
        <v>Slaninka Jan</v>
      </c>
      <c r="G15" s="105" t="str">
        <f t="shared" si="3"/>
        <v>Pejchar Jiří</v>
      </c>
      <c r="H15" s="105" t="str">
        <f t="shared" si="3"/>
        <v>Starýchfojtů Tomáš</v>
      </c>
      <c r="I15" s="105" t="str">
        <f t="shared" si="3"/>
        <v>Švihálek Zdeněk</v>
      </c>
      <c r="J15" s="105" t="str">
        <f t="shared" si="3"/>
        <v>Oliva Jan</v>
      </c>
      <c r="K15" s="105" t="str">
        <f t="shared" si="3"/>
        <v>Kolář Jan</v>
      </c>
      <c r="L15" s="106" t="str">
        <f t="shared" si="3"/>
        <v>Adam František</v>
      </c>
    </row>
    <row r="16" spans="1:12" s="75" customFormat="1" ht="16.5" thickBot="1" thickTop="1">
      <c r="A16" s="165" t="s">
        <v>61</v>
      </c>
      <c r="B16" s="107" t="s">
        <v>60</v>
      </c>
      <c r="C16" s="97" t="s">
        <v>38</v>
      </c>
      <c r="D16" s="98" t="s">
        <v>39</v>
      </c>
      <c r="E16" s="98" t="s">
        <v>40</v>
      </c>
      <c r="F16" s="98" t="s">
        <v>41</v>
      </c>
      <c r="G16" s="98" t="s">
        <v>42</v>
      </c>
      <c r="H16" s="98" t="s">
        <v>43</v>
      </c>
      <c r="I16" s="98" t="s">
        <v>44</v>
      </c>
      <c r="J16" s="98" t="s">
        <v>45</v>
      </c>
      <c r="K16" s="98" t="s">
        <v>46</v>
      </c>
      <c r="L16" s="99" t="s">
        <v>47</v>
      </c>
    </row>
    <row r="17" spans="1:12" s="75" customFormat="1" ht="15">
      <c r="A17" s="166"/>
      <c r="B17" s="94" t="s">
        <v>85</v>
      </c>
      <c r="C17" s="88" t="str">
        <f aca="true" t="shared" si="4" ref="C17:L17">C9</f>
        <v>Knápek Jindřich</v>
      </c>
      <c r="D17" s="78" t="str">
        <f t="shared" si="4"/>
        <v>Černík Petr</v>
      </c>
      <c r="E17" s="78" t="str">
        <f t="shared" si="4"/>
        <v>Staněk Martin</v>
      </c>
      <c r="F17" s="78" t="str">
        <f t="shared" si="4"/>
        <v>Závodník Radek</v>
      </c>
      <c r="G17" s="78" t="str">
        <f t="shared" si="4"/>
        <v>Kynšt Daniel</v>
      </c>
      <c r="H17" s="78" t="str">
        <f t="shared" si="4"/>
        <v>Švub Dominik</v>
      </c>
      <c r="I17" s="78" t="str">
        <f t="shared" si="4"/>
        <v>Budík Petr</v>
      </c>
      <c r="J17" s="78" t="str">
        <f t="shared" si="4"/>
        <v>Mayer Petr</v>
      </c>
      <c r="K17" s="78" t="str">
        <f t="shared" si="4"/>
        <v>Mužík Milan</v>
      </c>
      <c r="L17" s="100" t="str">
        <f t="shared" si="4"/>
        <v>Adam Jakub</v>
      </c>
    </row>
    <row r="18" spans="1:12" s="75" customFormat="1" ht="15.75" thickBot="1">
      <c r="A18" s="166"/>
      <c r="B18" s="95" t="s">
        <v>86</v>
      </c>
      <c r="C18" s="89" t="str">
        <f aca="true" t="shared" si="5" ref="C18:L18">C8</f>
        <v>Pěnčík Tomáš</v>
      </c>
      <c r="D18" s="79" t="str">
        <f t="shared" si="5"/>
        <v>Kudrna Pavel</v>
      </c>
      <c r="E18" s="79" t="str">
        <f t="shared" si="5"/>
        <v>Vašata Dan</v>
      </c>
      <c r="F18" s="79" t="str">
        <f t="shared" si="5"/>
        <v>Huček Petr</v>
      </c>
      <c r="G18" s="79" t="str">
        <f t="shared" si="5"/>
        <v>Svrček Daniel</v>
      </c>
      <c r="H18" s="79" t="str">
        <f t="shared" si="5"/>
        <v>Jahn Lukáš</v>
      </c>
      <c r="I18" s="79" t="str">
        <f t="shared" si="5"/>
        <v>Perutka Radim</v>
      </c>
      <c r="J18" s="79" t="str">
        <f t="shared" si="5"/>
        <v>Hopp Roman</v>
      </c>
      <c r="K18" s="79" t="str">
        <f t="shared" si="5"/>
        <v>Štěpánek Martin ml.</v>
      </c>
      <c r="L18" s="101" t="str">
        <f t="shared" si="5"/>
        <v>Šustek Jaroslav</v>
      </c>
    </row>
    <row r="19" spans="1:12" s="75" customFormat="1" ht="15.75" thickBot="1">
      <c r="A19" s="166"/>
      <c r="B19" s="93" t="s">
        <v>59</v>
      </c>
      <c r="C19" s="87" t="s">
        <v>19</v>
      </c>
      <c r="D19" s="86" t="s">
        <v>20</v>
      </c>
      <c r="E19" s="86" t="s">
        <v>21</v>
      </c>
      <c r="F19" s="86" t="s">
        <v>22</v>
      </c>
      <c r="G19" s="86" t="s">
        <v>23</v>
      </c>
      <c r="H19" s="86" t="s">
        <v>24</v>
      </c>
      <c r="I19" s="86" t="s">
        <v>25</v>
      </c>
      <c r="J19" s="86" t="s">
        <v>26</v>
      </c>
      <c r="K19" s="86" t="s">
        <v>27</v>
      </c>
      <c r="L19" s="102" t="s">
        <v>48</v>
      </c>
    </row>
    <row r="20" spans="1:12" s="75" customFormat="1" ht="15">
      <c r="A20" s="166"/>
      <c r="B20" s="94" t="s">
        <v>87</v>
      </c>
      <c r="C20" s="88" t="str">
        <f aca="true" t="shared" si="6" ref="C20:L20">C6</f>
        <v>Střalka Lukáš</v>
      </c>
      <c r="D20" s="78" t="str">
        <f t="shared" si="6"/>
        <v>Hátle Roman</v>
      </c>
      <c r="E20" s="78" t="str">
        <f t="shared" si="6"/>
        <v>Staněk Petr</v>
      </c>
      <c r="F20" s="78" t="str">
        <f t="shared" si="6"/>
        <v>Slaninka Jan</v>
      </c>
      <c r="G20" s="78" t="str">
        <f t="shared" si="6"/>
        <v>Pejchar Jiří</v>
      </c>
      <c r="H20" s="78" t="str">
        <f t="shared" si="6"/>
        <v>Starýchfojtů Tomáš</v>
      </c>
      <c r="I20" s="78" t="str">
        <f t="shared" si="6"/>
        <v>Švihálek Zdeněk</v>
      </c>
      <c r="J20" s="78" t="str">
        <f t="shared" si="6"/>
        <v>Oliva Jan</v>
      </c>
      <c r="K20" s="78" t="str">
        <f t="shared" si="6"/>
        <v>Kolář Jan</v>
      </c>
      <c r="L20" s="100" t="str">
        <f t="shared" si="6"/>
        <v>Adam František</v>
      </c>
    </row>
    <row r="21" spans="1:12" s="75" customFormat="1" ht="15.75" thickBot="1">
      <c r="A21" s="167"/>
      <c r="B21" s="108" t="s">
        <v>88</v>
      </c>
      <c r="C21" s="104" t="str">
        <f aca="true" t="shared" si="7" ref="C21:L21">C5</f>
        <v>Schwarz Vladimír</v>
      </c>
      <c r="D21" s="105" t="str">
        <f t="shared" si="7"/>
        <v>Šnek Jan</v>
      </c>
      <c r="E21" s="105" t="str">
        <f t="shared" si="7"/>
        <v>Bartoň Jiří</v>
      </c>
      <c r="F21" s="105" t="str">
        <f t="shared" si="7"/>
        <v>Daněk Jiří</v>
      </c>
      <c r="G21" s="105" t="str">
        <f t="shared" si="7"/>
        <v>Marek Zdeněk</v>
      </c>
      <c r="H21" s="105" t="str">
        <f t="shared" si="7"/>
        <v>Cieslar Tomáš</v>
      </c>
      <c r="I21" s="105" t="str">
        <f t="shared" si="7"/>
        <v>Plaskura Petr</v>
      </c>
      <c r="J21" s="105" t="str">
        <f t="shared" si="7"/>
        <v>Šebesta Roman</v>
      </c>
      <c r="K21" s="105" t="str">
        <f t="shared" si="7"/>
        <v>Pleskač Antonín</v>
      </c>
      <c r="L21" s="106" t="str">
        <f t="shared" si="7"/>
        <v>Melnar Michal</v>
      </c>
    </row>
    <row r="22" spans="1:12" s="75" customFormat="1" ht="16.5" thickBot="1" thickTop="1">
      <c r="A22" s="165" t="s">
        <v>62</v>
      </c>
      <c r="B22" s="107" t="s">
        <v>60</v>
      </c>
      <c r="C22" s="97" t="s">
        <v>49</v>
      </c>
      <c r="D22" s="98" t="s">
        <v>50</v>
      </c>
      <c r="E22" s="98" t="s">
        <v>51</v>
      </c>
      <c r="F22" s="98" t="s">
        <v>52</v>
      </c>
      <c r="G22" s="98" t="s">
        <v>53</v>
      </c>
      <c r="H22" s="98" t="s">
        <v>54</v>
      </c>
      <c r="I22" s="98" t="s">
        <v>55</v>
      </c>
      <c r="J22" s="98" t="s">
        <v>56</v>
      </c>
      <c r="K22" s="98" t="s">
        <v>57</v>
      </c>
      <c r="L22" s="99" t="s">
        <v>58</v>
      </c>
    </row>
    <row r="23" spans="1:12" s="75" customFormat="1" ht="15">
      <c r="A23" s="166"/>
      <c r="B23" s="94" t="s">
        <v>89</v>
      </c>
      <c r="C23" s="88" t="str">
        <f aca="true" t="shared" si="8" ref="C23:L23">C6</f>
        <v>Střalka Lukáš</v>
      </c>
      <c r="D23" s="78" t="str">
        <f t="shared" si="8"/>
        <v>Hátle Roman</v>
      </c>
      <c r="E23" s="78" t="str">
        <f t="shared" si="8"/>
        <v>Staněk Petr</v>
      </c>
      <c r="F23" s="78" t="str">
        <f t="shared" si="8"/>
        <v>Slaninka Jan</v>
      </c>
      <c r="G23" s="78" t="str">
        <f t="shared" si="8"/>
        <v>Pejchar Jiří</v>
      </c>
      <c r="H23" s="78" t="str">
        <f t="shared" si="8"/>
        <v>Starýchfojtů Tomáš</v>
      </c>
      <c r="I23" s="78" t="str">
        <f t="shared" si="8"/>
        <v>Švihálek Zdeněk</v>
      </c>
      <c r="J23" s="78" t="str">
        <f t="shared" si="8"/>
        <v>Oliva Jan</v>
      </c>
      <c r="K23" s="78" t="str">
        <f t="shared" si="8"/>
        <v>Kolář Jan</v>
      </c>
      <c r="L23" s="100" t="str">
        <f t="shared" si="8"/>
        <v>Adam František</v>
      </c>
    </row>
    <row r="24" spans="1:12" s="75" customFormat="1" ht="15.75" thickBot="1">
      <c r="A24" s="166"/>
      <c r="B24" s="95" t="s">
        <v>90</v>
      </c>
      <c r="C24" s="89" t="str">
        <f aca="true" t="shared" si="9" ref="C24:L24">C5</f>
        <v>Schwarz Vladimír</v>
      </c>
      <c r="D24" s="79" t="str">
        <f t="shared" si="9"/>
        <v>Šnek Jan</v>
      </c>
      <c r="E24" s="79" t="str">
        <f t="shared" si="9"/>
        <v>Bartoň Jiří</v>
      </c>
      <c r="F24" s="79" t="str">
        <f t="shared" si="9"/>
        <v>Daněk Jiří</v>
      </c>
      <c r="G24" s="79" t="str">
        <f t="shared" si="9"/>
        <v>Marek Zdeněk</v>
      </c>
      <c r="H24" s="79" t="str">
        <f t="shared" si="9"/>
        <v>Cieslar Tomáš</v>
      </c>
      <c r="I24" s="79" t="str">
        <f t="shared" si="9"/>
        <v>Plaskura Petr</v>
      </c>
      <c r="J24" s="79" t="str">
        <f t="shared" si="9"/>
        <v>Šebesta Roman</v>
      </c>
      <c r="K24" s="79" t="str">
        <f t="shared" si="9"/>
        <v>Pleskač Antonín</v>
      </c>
      <c r="L24" s="101" t="str">
        <f t="shared" si="9"/>
        <v>Melnar Michal</v>
      </c>
    </row>
    <row r="25" spans="1:12" s="75" customFormat="1" ht="15.75" thickBot="1">
      <c r="A25" s="166"/>
      <c r="B25" s="93" t="s">
        <v>59</v>
      </c>
      <c r="C25" s="87" t="s">
        <v>19</v>
      </c>
      <c r="D25" s="86" t="s">
        <v>20</v>
      </c>
      <c r="E25" s="86" t="s">
        <v>21</v>
      </c>
      <c r="F25" s="86" t="s">
        <v>22</v>
      </c>
      <c r="G25" s="86" t="s">
        <v>23</v>
      </c>
      <c r="H25" s="86" t="s">
        <v>24</v>
      </c>
      <c r="I25" s="86" t="s">
        <v>25</v>
      </c>
      <c r="J25" s="86" t="s">
        <v>26</v>
      </c>
      <c r="K25" s="86" t="s">
        <v>27</v>
      </c>
      <c r="L25" s="102" t="s">
        <v>48</v>
      </c>
    </row>
    <row r="26" spans="1:12" s="75" customFormat="1" ht="15">
      <c r="A26" s="166"/>
      <c r="B26" s="94" t="s">
        <v>91</v>
      </c>
      <c r="C26" s="88" t="str">
        <f aca="true" t="shared" si="10" ref="C26:K26">C9</f>
        <v>Knápek Jindřich</v>
      </c>
      <c r="D26" s="78" t="str">
        <f t="shared" si="10"/>
        <v>Černík Petr</v>
      </c>
      <c r="E26" s="78" t="str">
        <f t="shared" si="10"/>
        <v>Staněk Martin</v>
      </c>
      <c r="F26" s="78" t="str">
        <f t="shared" si="10"/>
        <v>Závodník Radek</v>
      </c>
      <c r="G26" s="78" t="str">
        <f t="shared" si="10"/>
        <v>Kynšt Daniel</v>
      </c>
      <c r="H26" s="78" t="str">
        <f t="shared" si="10"/>
        <v>Švub Dominik</v>
      </c>
      <c r="I26" s="78" t="str">
        <f t="shared" si="10"/>
        <v>Budík Petr</v>
      </c>
      <c r="J26" s="78" t="str">
        <f t="shared" si="10"/>
        <v>Mayer Petr</v>
      </c>
      <c r="K26" s="78" t="str">
        <f t="shared" si="10"/>
        <v>Mužík Milan</v>
      </c>
      <c r="L26" s="100" t="str">
        <f>L12</f>
        <v>Adam Jakub</v>
      </c>
    </row>
    <row r="27" spans="1:12" s="75" customFormat="1" ht="15.75" thickBot="1">
      <c r="A27" s="167"/>
      <c r="B27" s="108" t="s">
        <v>92</v>
      </c>
      <c r="C27" s="104" t="str">
        <f aca="true" t="shared" si="11" ref="C27:L27">C8</f>
        <v>Pěnčík Tomáš</v>
      </c>
      <c r="D27" s="105" t="str">
        <f t="shared" si="11"/>
        <v>Kudrna Pavel</v>
      </c>
      <c r="E27" s="105" t="str">
        <f t="shared" si="11"/>
        <v>Vašata Dan</v>
      </c>
      <c r="F27" s="105" t="str">
        <f t="shared" si="11"/>
        <v>Huček Petr</v>
      </c>
      <c r="G27" s="105" t="str">
        <f t="shared" si="11"/>
        <v>Svrček Daniel</v>
      </c>
      <c r="H27" s="105" t="str">
        <f t="shared" si="11"/>
        <v>Jahn Lukáš</v>
      </c>
      <c r="I27" s="105" t="str">
        <f t="shared" si="11"/>
        <v>Perutka Radim</v>
      </c>
      <c r="J27" s="105" t="str">
        <f t="shared" si="11"/>
        <v>Hopp Roman</v>
      </c>
      <c r="K27" s="105" t="str">
        <f t="shared" si="11"/>
        <v>Štěpánek Martin ml.</v>
      </c>
      <c r="L27" s="106" t="str">
        <f t="shared" si="11"/>
        <v>Šustek Jaroslav</v>
      </c>
    </row>
    <row r="28" ht="15.75" thickTop="1"/>
  </sheetData>
  <sheetProtection/>
  <mergeCells count="5">
    <mergeCell ref="A4:A9"/>
    <mergeCell ref="A10:A15"/>
    <mergeCell ref="A16:A21"/>
    <mergeCell ref="A22:A27"/>
    <mergeCell ref="A1:C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1"/>
  <sheetViews>
    <sheetView zoomScalePageLayoutView="0" workbookViewId="0" topLeftCell="A28">
      <selection activeCell="A43" sqref="A43:A46"/>
    </sheetView>
  </sheetViews>
  <sheetFormatPr defaultColWidth="9.140625" defaultRowHeight="15"/>
  <cols>
    <col min="1" max="1" width="24.8515625" style="109" customWidth="1"/>
    <col min="2" max="2" width="20.7109375" style="0" customWidth="1"/>
    <col min="3" max="3" width="8.7109375" style="0" customWidth="1"/>
    <col min="4" max="4" width="15.7109375" style="1" customWidth="1"/>
  </cols>
  <sheetData>
    <row r="2" spans="1:5" ht="15.75" thickBot="1">
      <c r="A2" s="109" t="s">
        <v>7</v>
      </c>
      <c r="B2" t="s">
        <v>64</v>
      </c>
      <c r="C2" t="s">
        <v>77</v>
      </c>
      <c r="D2" s="1" t="s">
        <v>67</v>
      </c>
      <c r="E2" t="s">
        <v>68</v>
      </c>
    </row>
    <row r="3" spans="1:5" ht="15">
      <c r="A3" s="176" t="s">
        <v>93</v>
      </c>
      <c r="B3" s="52" t="s">
        <v>94</v>
      </c>
      <c r="C3" s="123">
        <v>870</v>
      </c>
      <c r="D3" s="170">
        <v>2</v>
      </c>
      <c r="E3" s="173">
        <v>5</v>
      </c>
    </row>
    <row r="4" spans="1:5" ht="15">
      <c r="A4" s="177"/>
      <c r="B4" s="53" t="s">
        <v>95</v>
      </c>
      <c r="C4" s="124">
        <v>178</v>
      </c>
      <c r="D4" s="171"/>
      <c r="E4" s="174"/>
    </row>
    <row r="5" spans="1:5" ht="15">
      <c r="A5" s="177"/>
      <c r="B5" s="53" t="s">
        <v>96</v>
      </c>
      <c r="C5" s="124">
        <v>1224</v>
      </c>
      <c r="D5" s="171"/>
      <c r="E5" s="174"/>
    </row>
    <row r="6" spans="1:5" ht="15.75" thickBot="1">
      <c r="A6" s="178"/>
      <c r="B6" s="54" t="s">
        <v>97</v>
      </c>
      <c r="C6" s="125">
        <v>2046</v>
      </c>
      <c r="D6" s="172"/>
      <c r="E6" s="175"/>
    </row>
    <row r="7" spans="4:5" ht="4.5" customHeight="1" thickBot="1">
      <c r="D7" s="116"/>
      <c r="E7" s="117"/>
    </row>
    <row r="8" spans="1:5" ht="15">
      <c r="A8" s="176" t="s">
        <v>98</v>
      </c>
      <c r="B8" s="52" t="s">
        <v>99</v>
      </c>
      <c r="C8" s="111">
        <v>1046</v>
      </c>
      <c r="D8" s="170">
        <v>7</v>
      </c>
      <c r="E8" s="173">
        <v>8</v>
      </c>
    </row>
    <row r="9" spans="1:5" ht="15">
      <c r="A9" s="177"/>
      <c r="B9" s="53" t="s">
        <v>100</v>
      </c>
      <c r="C9" s="112">
        <v>3039</v>
      </c>
      <c r="D9" s="171"/>
      <c r="E9" s="174"/>
    </row>
    <row r="10" spans="1:5" ht="15">
      <c r="A10" s="177"/>
      <c r="B10" s="53" t="s">
        <v>101</v>
      </c>
      <c r="C10" s="112">
        <v>1933</v>
      </c>
      <c r="D10" s="171"/>
      <c r="E10" s="174"/>
    </row>
    <row r="11" spans="1:5" ht="15.75" thickBot="1">
      <c r="A11" s="178"/>
      <c r="B11" s="54" t="s">
        <v>147</v>
      </c>
      <c r="C11" s="113">
        <v>3138</v>
      </c>
      <c r="D11" s="172"/>
      <c r="E11" s="175"/>
    </row>
    <row r="12" spans="4:5" ht="4.5" customHeight="1" thickBot="1">
      <c r="D12" s="116"/>
      <c r="E12" s="117"/>
    </row>
    <row r="13" spans="1:5" ht="15">
      <c r="A13" s="179" t="s">
        <v>102</v>
      </c>
      <c r="B13" s="52" t="s">
        <v>103</v>
      </c>
      <c r="C13" s="111"/>
      <c r="D13" s="170">
        <v>5</v>
      </c>
      <c r="E13" s="173">
        <v>12</v>
      </c>
    </row>
    <row r="14" spans="1:5" ht="15">
      <c r="A14" s="180"/>
      <c r="B14" s="53" t="s">
        <v>104</v>
      </c>
      <c r="C14" s="112"/>
      <c r="D14" s="171"/>
      <c r="E14" s="174"/>
    </row>
    <row r="15" spans="1:5" ht="15">
      <c r="A15" s="180"/>
      <c r="B15" s="53" t="s">
        <v>105</v>
      </c>
      <c r="C15" s="112"/>
      <c r="D15" s="171"/>
      <c r="E15" s="174"/>
    </row>
    <row r="16" spans="1:5" ht="15.75" thickBot="1">
      <c r="A16" s="181"/>
      <c r="B16" s="54" t="s">
        <v>106</v>
      </c>
      <c r="C16" s="113"/>
      <c r="D16" s="172"/>
      <c r="E16" s="175"/>
    </row>
    <row r="17" spans="4:5" ht="4.5" customHeight="1" thickBot="1">
      <c r="D17" s="116"/>
      <c r="E17" s="117"/>
    </row>
    <row r="18" spans="1:5" ht="15">
      <c r="A18" s="176" t="s">
        <v>148</v>
      </c>
      <c r="B18" s="52" t="s">
        <v>107</v>
      </c>
      <c r="C18" s="111">
        <v>4767</v>
      </c>
      <c r="D18" s="170">
        <v>12</v>
      </c>
      <c r="E18" s="173">
        <v>9</v>
      </c>
    </row>
    <row r="19" spans="1:5" ht="15">
      <c r="A19" s="177"/>
      <c r="B19" s="53" t="s">
        <v>108</v>
      </c>
      <c r="C19" s="112">
        <v>3874</v>
      </c>
      <c r="D19" s="171"/>
      <c r="E19" s="174"/>
    </row>
    <row r="20" spans="1:5" ht="15">
      <c r="A20" s="177"/>
      <c r="B20" s="53" t="s">
        <v>109</v>
      </c>
      <c r="C20" s="112">
        <v>4242</v>
      </c>
      <c r="D20" s="171"/>
      <c r="E20" s="174"/>
    </row>
    <row r="21" spans="1:5" ht="15.75" thickBot="1">
      <c r="A21" s="178"/>
      <c r="B21" s="54" t="s">
        <v>110</v>
      </c>
      <c r="C21" s="113">
        <v>1341</v>
      </c>
      <c r="D21" s="172"/>
      <c r="E21" s="175"/>
    </row>
    <row r="22" spans="4:5" ht="4.5" customHeight="1" thickBot="1">
      <c r="D22" s="116"/>
      <c r="E22" s="117"/>
    </row>
    <row r="23" spans="1:5" ht="15" customHeight="1">
      <c r="A23" s="154" t="s">
        <v>111</v>
      </c>
      <c r="B23" s="52" t="s">
        <v>112</v>
      </c>
      <c r="C23" s="111">
        <v>894</v>
      </c>
      <c r="D23" s="170">
        <v>6</v>
      </c>
      <c r="E23" s="173">
        <v>3</v>
      </c>
    </row>
    <row r="24" spans="1:5" ht="15">
      <c r="A24" s="155"/>
      <c r="B24" s="53" t="s">
        <v>113</v>
      </c>
      <c r="C24" s="112">
        <v>3247</v>
      </c>
      <c r="D24" s="171"/>
      <c r="E24" s="174"/>
    </row>
    <row r="25" spans="1:5" ht="15">
      <c r="A25" s="155"/>
      <c r="B25" s="53" t="s">
        <v>114</v>
      </c>
      <c r="C25" s="112">
        <v>904</v>
      </c>
      <c r="D25" s="171"/>
      <c r="E25" s="174"/>
    </row>
    <row r="26" spans="1:5" ht="15.75" thickBot="1">
      <c r="A26" s="156"/>
      <c r="B26" s="54" t="s">
        <v>115</v>
      </c>
      <c r="C26" s="113">
        <v>895</v>
      </c>
      <c r="D26" s="172"/>
      <c r="E26" s="175"/>
    </row>
    <row r="27" spans="4:5" ht="4.5" customHeight="1" thickBot="1">
      <c r="D27" s="116"/>
      <c r="E27" s="117"/>
    </row>
    <row r="28" spans="1:5" ht="15">
      <c r="A28" s="176" t="s">
        <v>116</v>
      </c>
      <c r="B28" s="52" t="s">
        <v>117</v>
      </c>
      <c r="C28" s="111">
        <v>3378</v>
      </c>
      <c r="D28" s="170">
        <v>1</v>
      </c>
      <c r="E28" s="173">
        <v>10</v>
      </c>
    </row>
    <row r="29" spans="1:5" ht="15">
      <c r="A29" s="177"/>
      <c r="B29" s="53" t="s">
        <v>118</v>
      </c>
      <c r="C29" s="112">
        <v>3188</v>
      </c>
      <c r="D29" s="171"/>
      <c r="E29" s="174"/>
    </row>
    <row r="30" spans="1:5" ht="15">
      <c r="A30" s="177"/>
      <c r="B30" s="53" t="s">
        <v>119</v>
      </c>
      <c r="C30" s="112">
        <v>183</v>
      </c>
      <c r="D30" s="171"/>
      <c r="E30" s="174"/>
    </row>
    <row r="31" spans="1:5" ht="15.75" thickBot="1">
      <c r="A31" s="178"/>
      <c r="B31" s="54" t="s">
        <v>120</v>
      </c>
      <c r="C31" s="113">
        <v>4030</v>
      </c>
      <c r="D31" s="172"/>
      <c r="E31" s="175"/>
    </row>
    <row r="32" spans="4:5" ht="4.5" customHeight="1" thickBot="1">
      <c r="D32" s="116"/>
      <c r="E32" s="117"/>
    </row>
    <row r="33" spans="1:5" ht="15">
      <c r="A33" s="176" t="s">
        <v>121</v>
      </c>
      <c r="B33" s="52" t="s">
        <v>122</v>
      </c>
      <c r="C33" s="111">
        <v>1207</v>
      </c>
      <c r="D33" s="170">
        <v>9</v>
      </c>
      <c r="E33" s="173">
        <v>1</v>
      </c>
    </row>
    <row r="34" spans="1:5" ht="15">
      <c r="A34" s="177"/>
      <c r="B34" s="53" t="s">
        <v>123</v>
      </c>
      <c r="C34" s="112">
        <v>2846</v>
      </c>
      <c r="D34" s="171"/>
      <c r="E34" s="174"/>
    </row>
    <row r="35" spans="1:5" ht="15">
      <c r="A35" s="177"/>
      <c r="B35" s="53" t="s">
        <v>124</v>
      </c>
      <c r="C35" s="112">
        <v>2889</v>
      </c>
      <c r="D35" s="171"/>
      <c r="E35" s="174"/>
    </row>
    <row r="36" spans="1:5" ht="15.75" thickBot="1">
      <c r="A36" s="178"/>
      <c r="B36" s="54" t="s">
        <v>125</v>
      </c>
      <c r="C36" s="113">
        <v>204</v>
      </c>
      <c r="D36" s="172"/>
      <c r="E36" s="175"/>
    </row>
    <row r="37" spans="4:5" ht="4.5" customHeight="1" thickBot="1">
      <c r="D37" s="116"/>
      <c r="E37" s="117"/>
    </row>
    <row r="38" spans="1:5" ht="15">
      <c r="A38" s="176" t="s">
        <v>69</v>
      </c>
      <c r="B38" s="52" t="s">
        <v>126</v>
      </c>
      <c r="C38" s="111">
        <v>1199</v>
      </c>
      <c r="D38" s="170">
        <v>8</v>
      </c>
      <c r="E38" s="173">
        <v>4</v>
      </c>
    </row>
    <row r="39" spans="1:5" ht="15">
      <c r="A39" s="177"/>
      <c r="B39" s="53" t="s">
        <v>70</v>
      </c>
      <c r="C39" s="112">
        <v>227</v>
      </c>
      <c r="D39" s="171"/>
      <c r="E39" s="174"/>
    </row>
    <row r="40" spans="1:5" ht="15">
      <c r="A40" s="177"/>
      <c r="B40" s="53" t="s">
        <v>71</v>
      </c>
      <c r="C40" s="112">
        <v>1728</v>
      </c>
      <c r="D40" s="171"/>
      <c r="E40" s="174"/>
    </row>
    <row r="41" spans="1:5" ht="15.75" thickBot="1">
      <c r="A41" s="178"/>
      <c r="B41" s="54" t="s">
        <v>72</v>
      </c>
      <c r="C41" s="113">
        <v>1728</v>
      </c>
      <c r="D41" s="172"/>
      <c r="E41" s="175"/>
    </row>
    <row r="42" spans="4:5" ht="4.5" customHeight="1" thickBot="1">
      <c r="D42" s="116"/>
      <c r="E42" s="117"/>
    </row>
    <row r="43" spans="1:5" ht="15">
      <c r="A43" s="176" t="s">
        <v>127</v>
      </c>
      <c r="B43" s="52" t="s">
        <v>128</v>
      </c>
      <c r="C43" s="111"/>
      <c r="D43" s="170">
        <v>11</v>
      </c>
      <c r="E43" s="173">
        <v>2</v>
      </c>
    </row>
    <row r="44" spans="1:5" ht="15">
      <c r="A44" s="177"/>
      <c r="B44" s="53" t="s">
        <v>129</v>
      </c>
      <c r="C44" s="112"/>
      <c r="D44" s="171"/>
      <c r="E44" s="174"/>
    </row>
    <row r="45" spans="1:5" ht="15">
      <c r="A45" s="177"/>
      <c r="B45" s="53" t="s">
        <v>130</v>
      </c>
      <c r="C45" s="112"/>
      <c r="D45" s="171"/>
      <c r="E45" s="174"/>
    </row>
    <row r="46" spans="1:5" ht="15.75" thickBot="1">
      <c r="A46" s="178"/>
      <c r="B46" s="54" t="s">
        <v>131</v>
      </c>
      <c r="C46" s="113"/>
      <c r="D46" s="172"/>
      <c r="E46" s="175"/>
    </row>
    <row r="47" spans="4:5" ht="4.5" customHeight="1" thickBot="1">
      <c r="D47" s="116"/>
      <c r="E47" s="117"/>
    </row>
    <row r="48" spans="1:5" ht="15">
      <c r="A48" s="141" t="s">
        <v>132</v>
      </c>
      <c r="B48" s="52" t="s">
        <v>133</v>
      </c>
      <c r="C48" s="111">
        <v>63</v>
      </c>
      <c r="D48" s="170">
        <v>4</v>
      </c>
      <c r="E48" s="173">
        <v>6</v>
      </c>
    </row>
    <row r="49" spans="1:5" ht="15">
      <c r="A49" s="169"/>
      <c r="B49" s="53" t="s">
        <v>65</v>
      </c>
      <c r="C49" s="112">
        <v>2507</v>
      </c>
      <c r="D49" s="171"/>
      <c r="E49" s="174"/>
    </row>
    <row r="50" spans="1:5" ht="15">
      <c r="A50" s="169"/>
      <c r="B50" s="53" t="s">
        <v>66</v>
      </c>
      <c r="C50" s="112">
        <v>1206</v>
      </c>
      <c r="D50" s="171"/>
      <c r="E50" s="174"/>
    </row>
    <row r="51" spans="1:5" ht="15.75" thickBot="1">
      <c r="A51" s="142"/>
      <c r="B51" s="54" t="s">
        <v>73</v>
      </c>
      <c r="C51" s="113">
        <v>2119</v>
      </c>
      <c r="D51" s="172"/>
      <c r="E51" s="175"/>
    </row>
    <row r="52" ht="4.5" customHeight="1" thickBot="1"/>
    <row r="53" spans="1:5" ht="15">
      <c r="A53" s="141" t="s">
        <v>134</v>
      </c>
      <c r="B53" s="52" t="s">
        <v>135</v>
      </c>
      <c r="C53" s="111">
        <v>2725</v>
      </c>
      <c r="D53" s="170">
        <v>3</v>
      </c>
      <c r="E53" s="173">
        <v>11</v>
      </c>
    </row>
    <row r="54" spans="1:5" ht="15">
      <c r="A54" s="169"/>
      <c r="B54" s="53" t="s">
        <v>136</v>
      </c>
      <c r="C54" s="112">
        <v>4631</v>
      </c>
      <c r="D54" s="171"/>
      <c r="E54" s="174"/>
    </row>
    <row r="55" spans="1:5" ht="15">
      <c r="A55" s="169"/>
      <c r="B55" s="53" t="s">
        <v>137</v>
      </c>
      <c r="C55" s="112">
        <v>1787</v>
      </c>
      <c r="D55" s="171"/>
      <c r="E55" s="174"/>
    </row>
    <row r="56" spans="1:5" ht="15.75" thickBot="1">
      <c r="A56" s="142"/>
      <c r="B56" s="54" t="s">
        <v>146</v>
      </c>
      <c r="C56" s="113">
        <v>2232</v>
      </c>
      <c r="D56" s="172"/>
      <c r="E56" s="175"/>
    </row>
    <row r="57" ht="4.5" customHeight="1" thickBot="1"/>
    <row r="58" spans="1:5" ht="15">
      <c r="A58" s="141" t="s">
        <v>138</v>
      </c>
      <c r="B58" s="52" t="s">
        <v>139</v>
      </c>
      <c r="C58" s="111">
        <v>2746</v>
      </c>
      <c r="D58" s="170">
        <v>10</v>
      </c>
      <c r="E58" s="173">
        <v>7</v>
      </c>
    </row>
    <row r="59" spans="1:5" ht="15">
      <c r="A59" s="169"/>
      <c r="B59" s="53" t="s">
        <v>140</v>
      </c>
      <c r="C59" s="112">
        <v>3050</v>
      </c>
      <c r="D59" s="171"/>
      <c r="E59" s="174"/>
    </row>
    <row r="60" spans="1:5" ht="15">
      <c r="A60" s="169"/>
      <c r="B60" s="53" t="s">
        <v>141</v>
      </c>
      <c r="C60" s="112">
        <v>1176</v>
      </c>
      <c r="D60" s="171"/>
      <c r="E60" s="174"/>
    </row>
    <row r="61" spans="1:5" ht="15.75" thickBot="1">
      <c r="A61" s="142"/>
      <c r="B61" s="54" t="s">
        <v>142</v>
      </c>
      <c r="C61" s="113">
        <v>2753</v>
      </c>
      <c r="D61" s="172"/>
      <c r="E61" s="175"/>
    </row>
  </sheetData>
  <sheetProtection/>
  <mergeCells count="36">
    <mergeCell ref="D48:D51"/>
    <mergeCell ref="E48:E51"/>
    <mergeCell ref="D33:D36"/>
    <mergeCell ref="E33:E36"/>
    <mergeCell ref="D38:D41"/>
    <mergeCell ref="E38:E41"/>
    <mergeCell ref="D43:D46"/>
    <mergeCell ref="E43:E46"/>
    <mergeCell ref="D18:D21"/>
    <mergeCell ref="E18:E21"/>
    <mergeCell ref="D23:D26"/>
    <mergeCell ref="E23:E26"/>
    <mergeCell ref="D28:D31"/>
    <mergeCell ref="E28:E31"/>
    <mergeCell ref="D3:D6"/>
    <mergeCell ref="E3:E6"/>
    <mergeCell ref="D8:D11"/>
    <mergeCell ref="E8:E11"/>
    <mergeCell ref="D13:D16"/>
    <mergeCell ref="E13:E16"/>
    <mergeCell ref="A33:A36"/>
    <mergeCell ref="A38:A41"/>
    <mergeCell ref="A43:A46"/>
    <mergeCell ref="A48:A51"/>
    <mergeCell ref="A3:A6"/>
    <mergeCell ref="A8:A11"/>
    <mergeCell ref="A13:A16"/>
    <mergeCell ref="A18:A21"/>
    <mergeCell ref="A23:A26"/>
    <mergeCell ref="A28:A31"/>
    <mergeCell ref="A53:A56"/>
    <mergeCell ref="D53:D56"/>
    <mergeCell ref="E53:E56"/>
    <mergeCell ref="A58:A61"/>
    <mergeCell ref="D58:D61"/>
    <mergeCell ref="E58:E6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0.7109375" style="0" customWidth="1"/>
    <col min="2" max="2" width="10.00390625" style="0" customWidth="1"/>
    <col min="3" max="3" width="25.7109375" style="0" customWidth="1"/>
  </cols>
  <sheetData>
    <row r="1" spans="1:6" ht="12.75" customHeight="1">
      <c r="A1" s="141" t="s">
        <v>0</v>
      </c>
      <c r="B1" s="139" t="s">
        <v>77</v>
      </c>
      <c r="C1" s="143" t="s">
        <v>1</v>
      </c>
      <c r="D1" s="148" t="s">
        <v>3</v>
      </c>
      <c r="E1" s="146"/>
      <c r="F1" s="149"/>
    </row>
    <row r="2" spans="1:6" ht="12.75" customHeight="1" thickBot="1">
      <c r="A2" s="142"/>
      <c r="B2" s="140"/>
      <c r="C2" s="144"/>
      <c r="D2" s="110" t="s">
        <v>4</v>
      </c>
      <c r="E2" s="25" t="s">
        <v>74</v>
      </c>
      <c r="F2" s="50" t="s">
        <v>76</v>
      </c>
    </row>
    <row r="3" spans="1:6" ht="12.75" customHeight="1" thickBot="1">
      <c r="A3" s="5" t="str">
        <f>týmy!A4</f>
        <v>Schwarz Vladimír</v>
      </c>
      <c r="B3" s="5"/>
      <c r="C3" s="52" t="str">
        <f>týmy!$C$4</f>
        <v>MO ČRS Příbor</v>
      </c>
      <c r="D3" s="58">
        <f>týmy!D4</f>
        <v>14</v>
      </c>
      <c r="E3" s="56">
        <f>týmy!E4</f>
        <v>4286</v>
      </c>
      <c r="F3" s="59">
        <f>týmy!F4</f>
        <v>10</v>
      </c>
    </row>
    <row r="4" spans="1:6" ht="12.75" customHeight="1" thickBot="1">
      <c r="A4" s="6" t="str">
        <f>týmy!A5</f>
        <v>Střalka Lukáš</v>
      </c>
      <c r="B4" s="8"/>
      <c r="C4" s="52" t="str">
        <f>týmy!$C$4</f>
        <v>MO ČRS Příbor</v>
      </c>
      <c r="D4" s="65">
        <f>týmy!D5</f>
        <v>17</v>
      </c>
      <c r="E4" s="63">
        <f>týmy!E5</f>
        <v>5051</v>
      </c>
      <c r="F4" s="66">
        <f>týmy!F5</f>
        <v>9</v>
      </c>
    </row>
    <row r="5" spans="1:6" ht="12.75" customHeight="1" thickBot="1">
      <c r="A5" s="6" t="str">
        <f>týmy!A6</f>
        <v>Pěnčík Tomáš</v>
      </c>
      <c r="B5" s="8"/>
      <c r="C5" s="52" t="str">
        <f>týmy!$C$4</f>
        <v>MO ČRS Příbor</v>
      </c>
      <c r="D5" s="65">
        <f>týmy!D6</f>
        <v>11</v>
      </c>
      <c r="E5" s="63">
        <f>týmy!E6</f>
        <v>3248</v>
      </c>
      <c r="F5" s="66">
        <f>týmy!F6</f>
        <v>8</v>
      </c>
    </row>
    <row r="6" spans="1:6" ht="12.75" customHeight="1">
      <c r="A6" s="6" t="str">
        <f>týmy!A7</f>
        <v>Knápek Jindřich</v>
      </c>
      <c r="B6" s="8"/>
      <c r="C6" s="52" t="str">
        <f>týmy!$C$4</f>
        <v>MO ČRS Příbor</v>
      </c>
      <c r="D6" s="65">
        <f>týmy!D7</f>
        <v>10</v>
      </c>
      <c r="E6" s="63">
        <f>týmy!E7</f>
        <v>2624</v>
      </c>
      <c r="F6" s="66">
        <f>týmy!F7</f>
        <v>12</v>
      </c>
    </row>
    <row r="7" spans="1:6" ht="12.75" customHeight="1">
      <c r="A7" s="6" t="str">
        <f>týmy!A8</f>
        <v>Šnek Jan</v>
      </c>
      <c r="B7" s="6"/>
      <c r="C7" s="53" t="str">
        <f>týmy!$C$8</f>
        <v>MO ČRS Praha Vinohrady "B"</v>
      </c>
      <c r="D7" s="65">
        <f>týmy!D8</f>
        <v>15</v>
      </c>
      <c r="E7" s="63">
        <f>týmy!E8</f>
        <v>4657</v>
      </c>
      <c r="F7" s="66">
        <f>týmy!F8</f>
        <v>9</v>
      </c>
    </row>
    <row r="8" spans="1:6" ht="12.75" customHeight="1">
      <c r="A8" s="6" t="str">
        <f>týmy!A9</f>
        <v>Hátle Roman</v>
      </c>
      <c r="B8" s="6"/>
      <c r="C8" s="53" t="str">
        <f>týmy!$C$8</f>
        <v>MO ČRS Praha Vinohrady "B"</v>
      </c>
      <c r="D8" s="65">
        <f>týmy!D9</f>
        <v>17</v>
      </c>
      <c r="E8" s="63">
        <f>týmy!E9</f>
        <v>5175</v>
      </c>
      <c r="F8" s="66">
        <f>týmy!F9</f>
        <v>8</v>
      </c>
    </row>
    <row r="9" spans="1:6" ht="12.75" customHeight="1">
      <c r="A9" s="6" t="str">
        <f>týmy!A10</f>
        <v>Kudrna Pavel</v>
      </c>
      <c r="B9" s="6"/>
      <c r="C9" s="53" t="str">
        <f>týmy!$C$8</f>
        <v>MO ČRS Praha Vinohrady "B"</v>
      </c>
      <c r="D9" s="65">
        <f>týmy!D10</f>
        <v>8</v>
      </c>
      <c r="E9" s="63">
        <f>týmy!E10</f>
        <v>2349</v>
      </c>
      <c r="F9" s="66">
        <f>týmy!F10</f>
        <v>11</v>
      </c>
    </row>
    <row r="10" spans="1:6" ht="12.75" customHeight="1">
      <c r="A10" s="6" t="str">
        <f>týmy!A11</f>
        <v>Černík Petr</v>
      </c>
      <c r="B10" s="6"/>
      <c r="C10" s="53" t="str">
        <f>týmy!$C$8</f>
        <v>MO ČRS Praha Vinohrady "B"</v>
      </c>
      <c r="D10" s="65">
        <f>týmy!D11</f>
        <v>17</v>
      </c>
      <c r="E10" s="63">
        <f>týmy!E11</f>
        <v>5205</v>
      </c>
      <c r="F10" s="66">
        <f>týmy!F11</f>
        <v>6</v>
      </c>
    </row>
    <row r="11" spans="1:6" ht="12.75" customHeight="1">
      <c r="A11" s="6" t="str">
        <f>týmy!A12</f>
        <v>Bartoň Jiří</v>
      </c>
      <c r="B11" s="6"/>
      <c r="C11" s="53" t="str">
        <f>týmy!$C$12</f>
        <v>MO ČRS Hradec Králové</v>
      </c>
      <c r="D11" s="65">
        <f>týmy!D12</f>
        <v>20</v>
      </c>
      <c r="E11" s="63">
        <f>týmy!E12</f>
        <v>5703</v>
      </c>
      <c r="F11" s="66">
        <f>týmy!F12</f>
        <v>8</v>
      </c>
    </row>
    <row r="12" spans="1:6" ht="12.75" customHeight="1">
      <c r="A12" s="6" t="str">
        <f>týmy!A13</f>
        <v>Staněk Petr</v>
      </c>
      <c r="B12" s="6"/>
      <c r="C12" s="53" t="str">
        <f>týmy!$C$12</f>
        <v>MO ČRS Hradec Králové</v>
      </c>
      <c r="D12" s="65">
        <f>týmy!D13</f>
        <v>20</v>
      </c>
      <c r="E12" s="63">
        <f>týmy!E13</f>
        <v>5693</v>
      </c>
      <c r="F12" s="66">
        <f>týmy!F13</f>
        <v>6</v>
      </c>
    </row>
    <row r="13" spans="1:6" ht="12.75" customHeight="1">
      <c r="A13" s="6" t="str">
        <f>týmy!A14</f>
        <v>Vašata Dan</v>
      </c>
      <c r="B13" s="6"/>
      <c r="C13" s="53" t="str">
        <f>týmy!$C$12</f>
        <v>MO ČRS Hradec Králové</v>
      </c>
      <c r="D13" s="65">
        <f>týmy!D14</f>
        <v>12</v>
      </c>
      <c r="E13" s="63">
        <f>týmy!E14</f>
        <v>3451</v>
      </c>
      <c r="F13" s="66">
        <f>týmy!F14</f>
        <v>7</v>
      </c>
    </row>
    <row r="14" spans="1:6" ht="12.75" customHeight="1">
      <c r="A14" s="6" t="str">
        <f>týmy!A15</f>
        <v>Staněk Martin</v>
      </c>
      <c r="B14" s="6"/>
      <c r="C14" s="53" t="str">
        <f>týmy!$C$12</f>
        <v>MO ČRS Hradec Králové</v>
      </c>
      <c r="D14" s="65">
        <f>týmy!D15</f>
        <v>12</v>
      </c>
      <c r="E14" s="63">
        <f>týmy!E15</f>
        <v>3418</v>
      </c>
      <c r="F14" s="66">
        <f>týmy!F15</f>
        <v>10</v>
      </c>
    </row>
    <row r="15" spans="1:6" ht="12.75" customHeight="1">
      <c r="A15" s="6" t="str">
        <f>týmy!A16</f>
        <v>Daněk Jiří</v>
      </c>
      <c r="B15" s="6"/>
      <c r="C15" s="53" t="str">
        <f>týmy!$C$16</f>
        <v>ČRS MK Metuje</v>
      </c>
      <c r="D15" s="65">
        <f>týmy!D16</f>
        <v>9</v>
      </c>
      <c r="E15" s="63">
        <f>týmy!E16</f>
        <v>2450</v>
      </c>
      <c r="F15" s="66">
        <f>týmy!F16</f>
        <v>12</v>
      </c>
    </row>
    <row r="16" spans="1:6" ht="12.75" customHeight="1">
      <c r="A16" s="6" t="str">
        <f>týmy!A17</f>
        <v>Slaninka Jan</v>
      </c>
      <c r="B16" s="6"/>
      <c r="C16" s="53" t="str">
        <f>týmy!$C$16</f>
        <v>ČRS MK Metuje</v>
      </c>
      <c r="D16" s="65">
        <f>týmy!D17</f>
        <v>24</v>
      </c>
      <c r="E16" s="63">
        <f>týmy!E17</f>
        <v>7111</v>
      </c>
      <c r="F16" s="66">
        <f>týmy!F17</f>
        <v>4</v>
      </c>
    </row>
    <row r="17" spans="1:6" ht="12.75" customHeight="1">
      <c r="A17" s="6" t="str">
        <f>týmy!A18</f>
        <v>Huček Petr</v>
      </c>
      <c r="B17" s="6"/>
      <c r="C17" s="53" t="str">
        <f>týmy!$C$16</f>
        <v>ČRS MK Metuje</v>
      </c>
      <c r="D17" s="65">
        <f>týmy!D18</f>
        <v>20</v>
      </c>
      <c r="E17" s="63">
        <f>týmy!E18</f>
        <v>5819</v>
      </c>
      <c r="F17" s="66">
        <f>týmy!F18</f>
        <v>3</v>
      </c>
    </row>
    <row r="18" spans="1:6" ht="12.75" customHeight="1">
      <c r="A18" s="6" t="str">
        <f>týmy!A19</f>
        <v>Závodník Radek</v>
      </c>
      <c r="B18" s="6"/>
      <c r="C18" s="53" t="str">
        <f>týmy!$C$16</f>
        <v>ČRS MK Metuje</v>
      </c>
      <c r="D18" s="65">
        <f>týmy!D19</f>
        <v>21</v>
      </c>
      <c r="E18" s="63">
        <f>týmy!E19</f>
        <v>6618</v>
      </c>
      <c r="F18" s="66">
        <f>týmy!F19</f>
        <v>2</v>
      </c>
    </row>
    <row r="19" spans="1:6" ht="12.75" customHeight="1">
      <c r="A19" s="6" t="str">
        <f>týmy!A20</f>
        <v>Marek Zdeněk</v>
      </c>
      <c r="B19" s="6"/>
      <c r="C19" s="53" t="str">
        <f>týmy!$C$20</f>
        <v>MK Jaroměř - Česká Skalice "B"</v>
      </c>
      <c r="D19" s="65">
        <f>týmy!D20</f>
        <v>22</v>
      </c>
      <c r="E19" s="63">
        <f>týmy!E20</f>
        <v>6255</v>
      </c>
      <c r="F19" s="66">
        <f>týmy!F20</f>
        <v>7</v>
      </c>
    </row>
    <row r="20" spans="1:6" ht="12.75" customHeight="1">
      <c r="A20" s="6" t="str">
        <f>týmy!A21</f>
        <v>Pejchar Jiří</v>
      </c>
      <c r="B20" s="6"/>
      <c r="C20" s="53" t="str">
        <f>týmy!$C$20</f>
        <v>MK Jaroměř - Česká Skalice "B"</v>
      </c>
      <c r="D20" s="65">
        <f>týmy!D21</f>
        <v>16</v>
      </c>
      <c r="E20" s="63">
        <f>týmy!E21</f>
        <v>4952</v>
      </c>
      <c r="F20" s="66">
        <f>týmy!F21</f>
        <v>10</v>
      </c>
    </row>
    <row r="21" spans="1:6" ht="12.75" customHeight="1">
      <c r="A21" s="6" t="str">
        <f>týmy!A22</f>
        <v>Svrček Daniel</v>
      </c>
      <c r="B21" s="6"/>
      <c r="C21" s="53" t="str">
        <f>týmy!$C$20</f>
        <v>MK Jaroměř - Česká Skalice "B"</v>
      </c>
      <c r="D21" s="65">
        <f>týmy!D22</f>
        <v>14</v>
      </c>
      <c r="E21" s="63">
        <f>týmy!E22</f>
        <v>4349</v>
      </c>
      <c r="F21" s="66">
        <f>týmy!F22</f>
        <v>6</v>
      </c>
    </row>
    <row r="22" spans="1:6" ht="12.75" customHeight="1">
      <c r="A22" s="6" t="str">
        <f>týmy!A23</f>
        <v>Kynšt Daniel</v>
      </c>
      <c r="B22" s="6"/>
      <c r="C22" s="53" t="str">
        <f>týmy!$C$20</f>
        <v>MK Jaroměř - Česká Skalice "B"</v>
      </c>
      <c r="D22" s="65">
        <f>týmy!D23</f>
        <v>14</v>
      </c>
      <c r="E22" s="63">
        <f>týmy!E23</f>
        <v>4325</v>
      </c>
      <c r="F22" s="66">
        <f>týmy!F23</f>
        <v>7</v>
      </c>
    </row>
    <row r="23" spans="1:6" ht="12.75" customHeight="1">
      <c r="A23" s="6" t="str">
        <f>týmy!A24</f>
        <v>Cieslar Tomáš</v>
      </c>
      <c r="B23" s="6"/>
      <c r="C23" s="53" t="str">
        <f>týmy!$C$24</f>
        <v>MO ČRS Příbor - Knápek Hooks Team</v>
      </c>
      <c r="D23" s="65">
        <f>týmy!D24</f>
        <v>30</v>
      </c>
      <c r="E23" s="63">
        <f>týmy!E24</f>
        <v>8218</v>
      </c>
      <c r="F23" s="66">
        <f>týmy!F24</f>
        <v>5</v>
      </c>
    </row>
    <row r="24" spans="1:6" ht="12.75" customHeight="1">
      <c r="A24" s="6" t="str">
        <f>týmy!A25</f>
        <v>Starýchfojtů Tomáš</v>
      </c>
      <c r="B24" s="6"/>
      <c r="C24" s="53" t="str">
        <f>týmy!$C$24</f>
        <v>MO ČRS Příbor - Knápek Hooks Team</v>
      </c>
      <c r="D24" s="65">
        <f>týmy!D25</f>
        <v>36</v>
      </c>
      <c r="E24" s="63">
        <f>týmy!E25</f>
        <v>10623</v>
      </c>
      <c r="F24" s="66">
        <f>týmy!F25</f>
        <v>1</v>
      </c>
    </row>
    <row r="25" spans="1:6" ht="12.75" customHeight="1">
      <c r="A25" s="6" t="str">
        <f>týmy!A26</f>
        <v>Jahn Lukáš</v>
      </c>
      <c r="B25" s="6"/>
      <c r="C25" s="53" t="str">
        <f>týmy!$C$24</f>
        <v>MO ČRS Příbor - Knápek Hooks Team</v>
      </c>
      <c r="D25" s="65">
        <f>týmy!D26</f>
        <v>18</v>
      </c>
      <c r="E25" s="63">
        <f>týmy!E26</f>
        <v>5241</v>
      </c>
      <c r="F25" s="66">
        <f>týmy!F26</f>
        <v>4</v>
      </c>
    </row>
    <row r="26" spans="1:6" ht="12.75" customHeight="1">
      <c r="A26" s="6" t="str">
        <f>týmy!A27</f>
        <v>Švub Dominik</v>
      </c>
      <c r="B26" s="6"/>
      <c r="C26" s="53" t="str">
        <f>týmy!$C$24</f>
        <v>MO ČRS Příbor - Knápek Hooks Team</v>
      </c>
      <c r="D26" s="65">
        <f>týmy!D27</f>
        <v>19</v>
      </c>
      <c r="E26" s="63">
        <f>týmy!E27</f>
        <v>5682</v>
      </c>
      <c r="F26" s="66">
        <f>týmy!F27</f>
        <v>4</v>
      </c>
    </row>
    <row r="27" spans="1:6" ht="12.75" customHeight="1">
      <c r="A27" s="6" t="str">
        <f>týmy!A28</f>
        <v>Plaskura Petr</v>
      </c>
      <c r="B27" s="6"/>
      <c r="C27" s="53" t="str">
        <f>týmy!$C$28</f>
        <v>MO ČRS Hranice - Muškaři Hranice</v>
      </c>
      <c r="D27" s="65">
        <f>týmy!D28</f>
        <v>29</v>
      </c>
      <c r="E27" s="63">
        <f>týmy!E28</f>
        <v>8634</v>
      </c>
      <c r="F27" s="66">
        <f>týmy!F28</f>
        <v>4</v>
      </c>
    </row>
    <row r="28" spans="1:6" ht="12.75" customHeight="1">
      <c r="A28" s="6" t="str">
        <f>týmy!A29</f>
        <v>Švihálek Zdeněk</v>
      </c>
      <c r="B28" s="6"/>
      <c r="C28" s="53" t="str">
        <f>týmy!$C$28</f>
        <v>MO ČRS Hranice - Muškaři Hranice</v>
      </c>
      <c r="D28" s="65">
        <f>týmy!D29</f>
        <v>19</v>
      </c>
      <c r="E28" s="63">
        <f>týmy!E29</f>
        <v>5413</v>
      </c>
      <c r="F28" s="66">
        <f>týmy!F29</f>
        <v>7</v>
      </c>
    </row>
    <row r="29" spans="1:6" ht="12.75" customHeight="1">
      <c r="A29" s="6" t="str">
        <f>týmy!A30</f>
        <v>Perutka Radim</v>
      </c>
      <c r="B29" s="6"/>
      <c r="C29" s="53" t="str">
        <f>týmy!$C$28</f>
        <v>MO ČRS Hranice - Muškaři Hranice</v>
      </c>
      <c r="D29" s="65">
        <f>týmy!D30</f>
        <v>9</v>
      </c>
      <c r="E29" s="63">
        <f>týmy!E30</f>
        <v>2880</v>
      </c>
      <c r="F29" s="66">
        <f>týmy!F30</f>
        <v>10</v>
      </c>
    </row>
    <row r="30" spans="1:6" ht="12.75" customHeight="1">
      <c r="A30" s="6" t="str">
        <f>týmy!A31</f>
        <v>Budík Petr</v>
      </c>
      <c r="B30" s="6"/>
      <c r="C30" s="53" t="str">
        <f>týmy!$C$28</f>
        <v>MO ČRS Hranice - Muškaři Hranice</v>
      </c>
      <c r="D30" s="65">
        <f>týmy!D31</f>
        <v>12</v>
      </c>
      <c r="E30" s="63">
        <f>týmy!E31</f>
        <v>3910</v>
      </c>
      <c r="F30" s="66">
        <f>týmy!F31</f>
        <v>8</v>
      </c>
    </row>
    <row r="31" spans="1:6" ht="12.75" customHeight="1">
      <c r="A31" s="6" t="str">
        <f>týmy!A32</f>
        <v>Šebesta Roman</v>
      </c>
      <c r="B31" s="6"/>
      <c r="C31" s="53" t="str">
        <f>týmy!$C$32</f>
        <v>MO ČRS Havířov</v>
      </c>
      <c r="D31" s="65">
        <f>týmy!D32</f>
        <v>21</v>
      </c>
      <c r="E31" s="63">
        <f>týmy!E32</f>
        <v>6468</v>
      </c>
      <c r="F31" s="66">
        <f>týmy!F32</f>
        <v>6</v>
      </c>
    </row>
    <row r="32" spans="1:6" ht="12.75" customHeight="1">
      <c r="A32" s="6" t="str">
        <f>týmy!A33</f>
        <v>Oliva Jan</v>
      </c>
      <c r="B32" s="6"/>
      <c r="C32" s="53" t="str">
        <f>týmy!$C$32</f>
        <v>MO ČRS Havířov</v>
      </c>
      <c r="D32" s="65">
        <f>týmy!D33</f>
        <v>21</v>
      </c>
      <c r="E32" s="63">
        <f>týmy!E33</f>
        <v>6437</v>
      </c>
      <c r="F32" s="66">
        <f>týmy!F33</f>
        <v>5</v>
      </c>
    </row>
    <row r="33" spans="1:6" ht="12.75" customHeight="1">
      <c r="A33" s="6" t="str">
        <f>týmy!A34</f>
        <v>Hopp Roman</v>
      </c>
      <c r="B33" s="6"/>
      <c r="C33" s="53" t="str">
        <f>týmy!$C$32</f>
        <v>MO ČRS Havířov</v>
      </c>
      <c r="D33" s="65">
        <f>týmy!D34</f>
        <v>20</v>
      </c>
      <c r="E33" s="63">
        <f>týmy!E34</f>
        <v>5949</v>
      </c>
      <c r="F33" s="66">
        <f>týmy!F34</f>
        <v>2</v>
      </c>
    </row>
    <row r="34" spans="1:6" ht="12.75" customHeight="1">
      <c r="A34" s="6" t="str">
        <f>týmy!A35</f>
        <v>Mayer Petr</v>
      </c>
      <c r="B34" s="6"/>
      <c r="C34" s="53" t="str">
        <f>týmy!$C$32</f>
        <v>MO ČRS Havířov</v>
      </c>
      <c r="D34" s="65">
        <f>týmy!D35</f>
        <v>20</v>
      </c>
      <c r="E34" s="63">
        <f>týmy!E35</f>
        <v>6286</v>
      </c>
      <c r="F34" s="66">
        <f>týmy!F35</f>
        <v>3</v>
      </c>
    </row>
    <row r="35" spans="1:6" ht="12.75" customHeight="1">
      <c r="A35" s="6" t="str">
        <f>týmy!A37</f>
        <v>Pleskač Antonín</v>
      </c>
      <c r="B35" s="6"/>
      <c r="C35" s="53" t="str">
        <f>týmy!$C$37</f>
        <v>MO ČRS Chotěboř</v>
      </c>
      <c r="D35" s="65">
        <f>týmy!D37</f>
        <v>36</v>
      </c>
      <c r="E35" s="63">
        <f>týmy!E37</f>
        <v>10498</v>
      </c>
      <c r="F35" s="66">
        <f>týmy!F37</f>
        <v>1</v>
      </c>
    </row>
    <row r="36" spans="1:6" ht="12.75" customHeight="1">
      <c r="A36" s="6" t="str">
        <f>týmy!A38</f>
        <v>Kolář Jan</v>
      </c>
      <c r="B36" s="6"/>
      <c r="C36" s="53" t="str">
        <f>týmy!$C$37</f>
        <v>MO ČRS Chotěboř</v>
      </c>
      <c r="D36" s="65">
        <f>týmy!D38</f>
        <v>14</v>
      </c>
      <c r="E36" s="63">
        <f>týmy!E38</f>
        <v>4151</v>
      </c>
      <c r="F36" s="66">
        <f>týmy!F38</f>
        <v>12</v>
      </c>
    </row>
    <row r="37" spans="1:6" ht="12.75" customHeight="1">
      <c r="A37" s="6" t="str">
        <f>týmy!A39</f>
        <v>Štěpánek Martin ml.</v>
      </c>
      <c r="B37" s="6"/>
      <c r="C37" s="53" t="str">
        <f>týmy!$C$37</f>
        <v>MO ČRS Chotěboř</v>
      </c>
      <c r="D37" s="65">
        <f>týmy!D39</f>
        <v>15</v>
      </c>
      <c r="E37" s="63">
        <f>týmy!E39</f>
        <v>4480</v>
      </c>
      <c r="F37" s="66">
        <f>týmy!F39</f>
        <v>5</v>
      </c>
    </row>
    <row r="38" spans="1:6" ht="12.75" customHeight="1">
      <c r="A38" s="6" t="str">
        <f>týmy!A40</f>
        <v>Mužík Milan</v>
      </c>
      <c r="B38" s="6"/>
      <c r="C38" s="53" t="str">
        <f>týmy!$C$37</f>
        <v>MO ČRS Chotěboř</v>
      </c>
      <c r="D38" s="65">
        <f>týmy!D40</f>
        <v>17</v>
      </c>
      <c r="E38" s="63">
        <f>týmy!E40</f>
        <v>5348</v>
      </c>
      <c r="F38" s="66">
        <f>týmy!F40</f>
        <v>5</v>
      </c>
    </row>
    <row r="39" spans="1:6" ht="12.75" customHeight="1">
      <c r="A39" s="6" t="str">
        <f>týmy!A41</f>
        <v>Melnar Michal</v>
      </c>
      <c r="B39" s="6"/>
      <c r="C39" s="53" t="str">
        <f>týmy!$C$41</f>
        <v>MO ČRS Zubří - Hends</v>
      </c>
      <c r="D39" s="65">
        <f>týmy!D41</f>
        <v>32</v>
      </c>
      <c r="E39" s="63">
        <f>týmy!E41</f>
        <v>9263</v>
      </c>
      <c r="F39" s="66">
        <f>týmy!F41</f>
        <v>2</v>
      </c>
    </row>
    <row r="40" spans="1:6" ht="12.75" customHeight="1">
      <c r="A40" s="6" t="str">
        <f>týmy!A42</f>
        <v>Adam František</v>
      </c>
      <c r="B40" s="6"/>
      <c r="C40" s="53" t="str">
        <f>týmy!$C$41</f>
        <v>MO ČRS Zubří - Hends</v>
      </c>
      <c r="D40" s="65">
        <f>týmy!D42</f>
        <v>16</v>
      </c>
      <c r="E40" s="63">
        <f>týmy!E42</f>
        <v>4791</v>
      </c>
      <c r="F40" s="66">
        <f>týmy!F42</f>
        <v>11</v>
      </c>
    </row>
    <row r="41" spans="1:6" ht="12.75" customHeight="1">
      <c r="A41" s="6" t="str">
        <f>týmy!A43</f>
        <v>Šustek Jaroslav</v>
      </c>
      <c r="B41" s="6"/>
      <c r="C41" s="53" t="str">
        <f>týmy!$C$41</f>
        <v>MO ČRS Zubří - Hends</v>
      </c>
      <c r="D41" s="65">
        <f>týmy!D43</f>
        <v>10</v>
      </c>
      <c r="E41" s="63">
        <f>týmy!E43</f>
        <v>3123</v>
      </c>
      <c r="F41" s="66">
        <f>týmy!F43</f>
        <v>9</v>
      </c>
    </row>
    <row r="42" spans="1:6" ht="12.75" customHeight="1" thickBot="1">
      <c r="A42" s="7" t="str">
        <f>týmy!A44</f>
        <v>Adam Jakub</v>
      </c>
      <c r="B42" s="9"/>
      <c r="C42" s="53" t="str">
        <f>týmy!$C$41</f>
        <v>MO ČRS Zubří - Hends</v>
      </c>
      <c r="D42" s="72">
        <f>týmy!D44</f>
        <v>30</v>
      </c>
      <c r="E42" s="70">
        <f>týmy!E44</f>
        <v>9356</v>
      </c>
      <c r="F42" s="73">
        <f>týmy!F44</f>
        <v>1</v>
      </c>
    </row>
  </sheetData>
  <sheetProtection/>
  <mergeCells count="4">
    <mergeCell ref="A1:A2"/>
    <mergeCell ref="B1:B2"/>
    <mergeCell ref="C1:C2"/>
    <mergeCell ref="D1:F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PC</cp:lastModifiedBy>
  <cp:lastPrinted>2018-05-13T17:14:27Z</cp:lastPrinted>
  <dcterms:created xsi:type="dcterms:W3CDTF">2012-05-12T06:34:12Z</dcterms:created>
  <dcterms:modified xsi:type="dcterms:W3CDTF">2018-05-20T17:05:31Z</dcterms:modified>
  <cp:category/>
  <cp:version/>
  <cp:contentType/>
  <cp:contentStatus/>
</cp:coreProperties>
</file>